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2"/>
  </bookViews>
  <sheets>
    <sheet name="2026 г. 67 48D" sheetId="1" state="visible" r:id="rId1"/>
    <sheet name="2027 г. 67 48D" sheetId="2" state="visible" r:id="rId2"/>
    <sheet name="2028 г. 67 48D" sheetId="3" state="visible" r:id="rId3"/>
  </sheets>
  <calcPr/>
</workbook>
</file>

<file path=xl/sharedStrings.xml><?xml version="1.0" encoding="utf-8"?>
<sst xmlns="http://schemas.openxmlformats.org/spreadsheetml/2006/main" count="73" uniqueCount="73">
  <si>
    <t xml:space="preserve">Расчет межбюджетных трансфертов, предоставляемых местным бюджетам из областного бюджета Новосибирской области на обеспечение мероприятий по переселению граждан из аварийного жилищного фонда (за счет средств от списания задолженности по бюджетным кредитам)  государственной программы Новосибирской области "Жилищно-коммунальное хозяйство Новосибирской области"</t>
  </si>
  <si>
    <t xml:space="preserve">на 2026 год</t>
  </si>
  <si>
    <r>
      <rPr>
        <sz val="11"/>
        <color theme="1"/>
        <rFont val="Times New Roman"/>
      </rPr>
      <t xml:space="preserve">Наименование главного распорядителя бюджетных средств - </t>
    </r>
    <r>
      <rPr>
        <b/>
        <sz val="11"/>
        <color theme="1"/>
        <rFont val="Times New Roman"/>
      </rPr>
      <t xml:space="preserve">министерство жилищно-коммунального хозяйства и энергетики Новосибирской области</t>
    </r>
  </si>
  <si>
    <r>
      <rPr>
        <sz val="11"/>
        <color theme="1"/>
        <rFont val="Times New Roman"/>
      </rPr>
      <t xml:space="preserve">Тип бюджетного обязательства (действующее или принимаемое) - </t>
    </r>
    <r>
      <rPr>
        <b/>
        <sz val="11"/>
        <color theme="1"/>
        <rFont val="Times New Roman"/>
      </rPr>
      <t>действующее</t>
    </r>
  </si>
  <si>
    <t xml:space="preserve">Наименование межбюджетного трансферта - обеспечение мероприятий по переселению граждан из аварийного жилищного фонда (за счет средств от списания задолженности по бюджетным кредитам)</t>
  </si>
  <si>
    <r>
      <rPr>
        <sz val="11"/>
        <color theme="1"/>
        <rFont val="Times New Roman"/>
      </rPr>
      <t xml:space="preserve">Реквизиты НПА, утверждающего методику расчета - </t>
    </r>
    <r>
      <rPr>
        <b/>
        <sz val="11"/>
        <color theme="1"/>
        <rFont val="Times New Roman"/>
      </rPr>
      <t xml:space="preserve">постановление Правительства Новосибирской области от 16.02.2015 № 66-п "Об утверждении государственной программы Новосибирской области "Жилищно-коммунальное хозяйство Новосибирской области"</t>
    </r>
  </si>
  <si>
    <t xml:space="preserve">(для проектов методик указывается проект соответствующей целевой программы)</t>
  </si>
  <si>
    <t xml:space="preserve">Коды бюджетной классифкации по трансферту - 210 0501 09.1.И2.6748D 521</t>
  </si>
  <si>
    <r>
      <t xml:space="preserve">Расчетная таблица по межбюджетным трансфертам : </t>
    </r>
    <r>
      <rPr>
        <u val="single"/>
        <sz val="11"/>
        <color theme="1"/>
        <rFont val="Times New Roman"/>
      </rPr>
      <t xml:space="preserve">расчетные поля в зависимости от методики</t>
    </r>
  </si>
  <si>
    <t xml:space="preserve">Обязательные поля :</t>
  </si>
  <si>
    <t xml:space="preserve">Наименование муниципального образования</t>
  </si>
  <si>
    <t xml:space="preserve">Площадь жилых помещений, подлежащих расселению, кв.м.</t>
  </si>
  <si>
    <t xml:space="preserve">Стоимость 1 кв. м жилых помещений, рублей </t>
  </si>
  <si>
    <t xml:space="preserve">Уровень софинансирования за счет средств областного бюджета*, %</t>
  </si>
  <si>
    <t xml:space="preserve">Сумма, тыс.рублей</t>
  </si>
  <si>
    <t xml:space="preserve">5= 2*3*4/1000</t>
  </si>
  <si>
    <t xml:space="preserve">Тогучинский район всего </t>
  </si>
  <si>
    <t xml:space="preserve">Заречный сельсовет Тогучинского района </t>
  </si>
  <si>
    <t xml:space="preserve">Черепановский район всего</t>
  </si>
  <si>
    <t xml:space="preserve">город Черепаново Черепановского района</t>
  </si>
  <si>
    <t xml:space="preserve">Татарский муниципальный округ</t>
  </si>
  <si>
    <t xml:space="preserve">город Обь</t>
  </si>
  <si>
    <t xml:space="preserve">город Новосибирск</t>
  </si>
  <si>
    <t xml:space="preserve">ВСЕГО по местным бюджетам</t>
  </si>
  <si>
    <t>х</t>
  </si>
  <si>
    <t xml:space="preserve">в том числе:</t>
  </si>
  <si>
    <t xml:space="preserve">муниципальных округов</t>
  </si>
  <si>
    <t xml:space="preserve">городских округов</t>
  </si>
  <si>
    <t>поселений</t>
  </si>
  <si>
    <t xml:space="preserve">Примечание : 
* определенная из расчета средней рыночной стоимости одного квадратного метра общей площади жилого помещения по Новосибирской области, утвержденной приказом Минстроя Новосибирской области от 08.07.2025 № 93-НПА
"Об установлении стоимости одного квадратного метра общей площади жилого помещения по муниципальным образованиям Новосибирской области на 2026 год"
В отношении Тогучинского и Черепановского района стоимости квадратного метра определены в соответствии с имеющимя решениями суда.</t>
  </si>
  <si>
    <t xml:space="preserve">Исполняющий обязанности министра жилищно-коммунального хозяйства и энергетики Новосибирской области</t>
  </si>
  <si>
    <t xml:space="preserve">Е.Г. Назаров</t>
  </si>
  <si>
    <t xml:space="preserve">на 2027 год</t>
  </si>
  <si>
    <t xml:space="preserve">Стоимость 1 кв. м жилых помещений*, рублей </t>
  </si>
  <si>
    <t xml:space="preserve">Уровень софинансирования за счет средств областного бюджета, %</t>
  </si>
  <si>
    <t xml:space="preserve">Барабинский район всего</t>
  </si>
  <si>
    <t xml:space="preserve">Щербаковский сельсовет Барабинского района</t>
  </si>
  <si>
    <t xml:space="preserve">Новосибирский район всего</t>
  </si>
  <si>
    <t xml:space="preserve">Каменский сельсовет Новосибирского района</t>
  </si>
  <si>
    <t xml:space="preserve">Раздольненский сельсовет Новосибирского района</t>
  </si>
  <si>
    <t xml:space="preserve">Примечание : 
* определенная из расчета средней рыночной стоимости одного квадратного метра общей площади жилого помещения по Новосибирской области, утвержденной приказом Минстроя Новосибирской области от 08.07.2025 № 93-НПА
"Об установлении стоимости одного квадратного метра общей площади жилого помещения по муниципальным образованиям Новосибирской области на 2026 год"</t>
  </si>
  <si>
    <t xml:space="preserve">С.А. Рахманов</t>
  </si>
  <si>
    <t xml:space="preserve">на 2028 год</t>
  </si>
  <si>
    <t xml:space="preserve">Баганский район всего</t>
  </si>
  <si>
    <t xml:space="preserve">Савкинский сельсовет Баганского района </t>
  </si>
  <si>
    <t xml:space="preserve">Мироновский сельсовет Баганского района</t>
  </si>
  <si>
    <t xml:space="preserve">Баганский сельсовет Баганского района </t>
  </si>
  <si>
    <t xml:space="preserve">Лозовской сельсовет Баганского района </t>
  </si>
  <si>
    <t xml:space="preserve">Кузнецовский сельсовет Баганского района</t>
  </si>
  <si>
    <t xml:space="preserve">Устьянцевский сельсовет Барабинского района</t>
  </si>
  <si>
    <t xml:space="preserve">Город Барабинск Барабинского района</t>
  </si>
  <si>
    <t xml:space="preserve">Здвинский район всего </t>
  </si>
  <si>
    <t xml:space="preserve">Здвинский сельсовет Здвинского района </t>
  </si>
  <si>
    <t xml:space="preserve">Искитимский район всего </t>
  </si>
  <si>
    <t xml:space="preserve">Совхозный сельсовет Искитимского района </t>
  </si>
  <si>
    <t xml:space="preserve">Кочковский район всего</t>
  </si>
  <si>
    <t xml:space="preserve">Решетовский сельсовет Кочковского района </t>
  </si>
  <si>
    <t xml:space="preserve">Краснозерский район всего </t>
  </si>
  <si>
    <t xml:space="preserve">Рабочий поселок Краснозерское Краснозерского района </t>
  </si>
  <si>
    <t xml:space="preserve">Майский сельсовет Краснозерского района </t>
  </si>
  <si>
    <t xml:space="preserve">Мошковский район всего </t>
  </si>
  <si>
    <t xml:space="preserve">Дубровинский сельсовет Мошковского района </t>
  </si>
  <si>
    <t xml:space="preserve">Ордынский район всего</t>
  </si>
  <si>
    <t xml:space="preserve">Кирзинский сельсовет Ордынского района </t>
  </si>
  <si>
    <t xml:space="preserve">Тогучинский район всего</t>
  </si>
  <si>
    <t xml:space="preserve">Город Тогучин Тогучинского района</t>
  </si>
  <si>
    <t xml:space="preserve">Рабочий поселок Посевная Черепановского района </t>
  </si>
  <si>
    <t xml:space="preserve">Сузунский муниципальный округ</t>
  </si>
  <si>
    <t xml:space="preserve">Татарский муниципальный округ </t>
  </si>
  <si>
    <t xml:space="preserve">Убинский муниципальный округ</t>
  </si>
  <si>
    <t xml:space="preserve">Чановский муниципальный округ </t>
  </si>
  <si>
    <t xml:space="preserve">город Искитим </t>
  </si>
  <si>
    <t xml:space="preserve">город Новосибирск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</si>
</sst>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5">
    <numFmt numFmtId="160" formatCode="#,##0.00000"/>
    <numFmt numFmtId="161" formatCode="#,##0.000"/>
    <numFmt numFmtId="162" formatCode="0.0"/>
    <numFmt numFmtId="163" formatCode="#,##0.0"/>
    <numFmt numFmtId="164" formatCode="0.00000"/>
  </numFmts>
  <fonts count="8">
    <font>
      <sz val="11.000000"/>
      <color theme="1"/>
      <name val="Calibri"/>
      <scheme val="minor"/>
    </font>
    <font>
      <b/>
      <i/>
      <sz val="11.000000"/>
      <color indexed="2"/>
      <name val="Times New Roman"/>
    </font>
    <font>
      <b/>
      <sz val="11.000000"/>
      <color theme="1"/>
      <name val="Times New Roman"/>
    </font>
    <font>
      <sz val="11.000000"/>
      <color theme="1"/>
      <name val="Times New Roman"/>
    </font>
    <font>
      <sz val="9.000000"/>
      <color theme="1"/>
      <name val="Times New Roman"/>
    </font>
    <font>
      <sz val="11.000000"/>
      <name val="Times New Roman"/>
    </font>
    <font>
      <b/>
      <i/>
      <sz val="11.000000"/>
      <color theme="1"/>
      <name val="Times New Roman"/>
    </font>
    <font>
      <sz val="12.000000"/>
      <color theme="1"/>
      <name val="Times New Roman"/>
    </font>
  </fonts>
  <fills count="3">
    <fill>
      <patternFill patternType="none"/>
    </fill>
    <fill>
      <patternFill patternType="gray125"/>
    </fill>
    <fill>
      <patternFill patternType="none"/>
    </fill>
  </fills>
  <borders count="7">
    <border>
      <left style="none"/>
      <right style="none"/>
      <top style="none"/>
      <bottom style="none"/>
      <diagonal style="none"/>
    </border>
    <border>
      <left style="none"/>
      <right style="none"/>
      <top style="none"/>
      <bottom style="thin">
        <color theme="1"/>
      </bottom>
      <diagonal style="none"/>
    </border>
    <border>
      <left style="thin">
        <color theme="1"/>
      </left>
      <right style="none"/>
      <top style="thin">
        <color theme="1"/>
      </top>
      <bottom style="thin">
        <color theme="1"/>
      </bottom>
      <diagonal style="none"/>
    </border>
    <border>
      <left style="none"/>
      <right style="none"/>
      <top style="thin">
        <color theme="1"/>
      </top>
      <bottom style="thin">
        <color theme="1"/>
      </bottom>
      <diagonal style="none"/>
    </border>
    <border>
      <left style="none"/>
      <right style="thin">
        <color theme="1"/>
      </right>
      <top style="thin">
        <color theme="1"/>
      </top>
      <bottom style="thin">
        <color theme="1"/>
      </bottom>
      <diagonal style="none"/>
    </border>
    <border>
      <left style="thin">
        <color theme="1"/>
      </left>
      <right style="thin">
        <color theme="1"/>
      </right>
      <top style="thin">
        <color theme="1"/>
      </top>
      <bottom style="thin">
        <color theme="1"/>
      </bottom>
      <diagonal style="none"/>
    </border>
    <border>
      <left style="none"/>
      <right style="thin">
        <color theme="1"/>
      </right>
      <top style="none"/>
      <bottom style="none"/>
      <diagonal style="none"/>
    </border>
  </borders>
  <cellStyleXfs count="2">
    <xf fontId="0" fillId="0" borderId="0" numFmtId="0" applyNumberFormat="1" applyFont="1" applyFill="1" applyBorder="1"/>
    <xf fontId="0" fillId="2" borderId="0" numFmtId="9" applyNumberFormat="1" applyFont="0" applyFill="0" applyBorder="0"/>
  </cellStyleXfs>
  <cellXfs count="81">
    <xf fontId="0" fillId="0" borderId="0" numFmtId="0" xfId="0"/>
    <xf fontId="1" fillId="0" borderId="0" numFmtId="0" xfId="0" applyFont="1"/>
    <xf fontId="2" fillId="0" borderId="0" numFmtId="0" xfId="0" applyFont="1" applyAlignment="1">
      <alignment horizontal="center" vertical="center" wrapText="1"/>
    </xf>
    <xf fontId="3" fillId="0" borderId="0" numFmtId="0" xfId="0" applyFont="1"/>
    <xf fontId="3" fillId="0" borderId="0" numFmtId="0" xfId="0" applyFont="1" applyAlignment="1">
      <alignment horizontal="center"/>
    </xf>
    <xf fontId="3" fillId="0" borderId="0" numFmtId="0" xfId="0" applyFont="1" applyAlignment="1">
      <alignment horizontal="left" vertical="top" wrapText="1"/>
    </xf>
    <xf fontId="3" fillId="0" borderId="0" numFmtId="0" xfId="0" applyFont="1" applyAlignment="1">
      <alignment vertical="top" wrapText="1"/>
    </xf>
    <xf fontId="3" fillId="0" borderId="1" numFmtId="0" xfId="0" applyFont="1" applyBorder="1" applyAlignment="1">
      <alignment horizontal="left" vertical="top" wrapText="1"/>
    </xf>
    <xf fontId="3" fillId="0" borderId="2" numFmtId="0" xfId="0" applyFont="1" applyBorder="1" applyAlignment="1">
      <alignment horizontal="center" vertical="center"/>
    </xf>
    <xf fontId="3" fillId="0" borderId="3" numFmtId="0" xfId="0" applyFont="1" applyBorder="1" applyAlignment="1">
      <alignment horizontal="center" vertical="center"/>
    </xf>
    <xf fontId="3" fillId="0" borderId="4" numFmtId="0" xfId="0" applyFont="1" applyBorder="1" applyAlignment="1">
      <alignment horizontal="center" vertical="center"/>
    </xf>
    <xf fontId="3" fillId="0" borderId="5" numFmtId="0" xfId="0" applyFont="1" applyBorder="1" applyAlignment="1">
      <alignment horizontal="center" vertical="center" wrapText="1"/>
    </xf>
    <xf fontId="3" fillId="0" borderId="0" numFmtId="0" xfId="0" applyFont="1" applyAlignment="1">
      <alignment horizontal="center" vertical="center"/>
    </xf>
    <xf fontId="4" fillId="0" borderId="2" numFmtId="0" xfId="0" applyFont="1" applyBorder="1" applyAlignment="1">
      <alignment horizontal="center" vertical="center"/>
    </xf>
    <xf fontId="4" fillId="0" borderId="3" numFmtId="0" xfId="0" applyFont="1" applyBorder="1" applyAlignment="1">
      <alignment horizontal="center" vertical="center"/>
    </xf>
    <xf fontId="4" fillId="0" borderId="4" numFmtId="0" xfId="0" applyFont="1" applyBorder="1" applyAlignment="1">
      <alignment horizontal="center" vertical="center"/>
    </xf>
    <xf fontId="4" fillId="0" borderId="5" numFmtId="0" xfId="0" applyFont="1" applyBorder="1" applyAlignment="1">
      <alignment horizontal="center" vertical="center"/>
    </xf>
    <xf fontId="5" fillId="0" borderId="2" numFmtId="160" xfId="0" applyNumberFormat="1" applyFont="1" applyBorder="1" applyAlignment="1">
      <alignment horizontal="center"/>
    </xf>
    <xf fontId="5" fillId="0" borderId="4" numFmtId="160" xfId="0" applyNumberFormat="1" applyFont="1" applyBorder="1" applyAlignment="1">
      <alignment horizontal="center"/>
    </xf>
    <xf fontId="4" fillId="0" borderId="0" numFmtId="0" xfId="0" applyFont="1" applyAlignment="1">
      <alignment horizontal="center"/>
    </xf>
    <xf fontId="5" fillId="0" borderId="2" numFmtId="0" xfId="0" applyFont="1" applyBorder="1" applyAlignment="1">
      <alignment horizontal="left" shrinkToFit="1" vertical="top"/>
    </xf>
    <xf fontId="5" fillId="0" borderId="3" numFmtId="0" xfId="0" applyFont="1" applyBorder="1" applyAlignment="1">
      <alignment horizontal="left" shrinkToFit="1" vertical="top"/>
    </xf>
    <xf fontId="5" fillId="0" borderId="4" numFmtId="0" xfId="0" applyFont="1" applyBorder="1" applyAlignment="1">
      <alignment horizontal="left" shrinkToFit="1" vertical="top"/>
    </xf>
    <xf fontId="3" fillId="0" borderId="5" numFmtId="161" xfId="0" applyNumberFormat="1" applyFont="1" applyBorder="1" applyAlignment="1">
      <alignment horizontal="center"/>
    </xf>
    <xf fontId="3" fillId="0" borderId="5" numFmtId="4" xfId="0" applyNumberFormat="1" applyFont="1" applyBorder="1" applyAlignment="1">
      <alignment horizontal="center"/>
    </xf>
    <xf fontId="3" fillId="0" borderId="5" numFmtId="162" xfId="0" applyNumberFormat="1" applyFont="1" applyBorder="1" applyAlignment="1">
      <alignment horizontal="center"/>
    </xf>
    <xf fontId="5" fillId="0" borderId="2" numFmtId="163" xfId="0" applyNumberFormat="1" applyFont="1" applyBorder="1" applyAlignment="1">
      <alignment horizontal="center"/>
    </xf>
    <xf fontId="5" fillId="0" borderId="4" numFmtId="163" xfId="0" applyNumberFormat="1" applyFont="1" applyBorder="1" applyAlignment="1">
      <alignment horizontal="center"/>
    </xf>
    <xf fontId="4" fillId="0" borderId="0" numFmtId="162" xfId="0" applyNumberFormat="1" applyFont="1" applyAlignment="1">
      <alignment horizontal="center"/>
    </xf>
    <xf fontId="5" fillId="0" borderId="5" numFmtId="161" xfId="0" applyNumberFormat="1" applyFont="1" applyBorder="1" applyAlignment="1">
      <alignment horizontal="center"/>
    </xf>
    <xf fontId="5" fillId="0" borderId="5" numFmtId="4" xfId="0" applyNumberFormat="1" applyFont="1" applyBorder="1" applyAlignment="1">
      <alignment horizontal="center"/>
    </xf>
    <xf fontId="3" fillId="0" borderId="0" numFmtId="162" xfId="0" applyNumberFormat="1" applyFont="1" applyAlignment="1">
      <alignment horizontal="center"/>
    </xf>
    <xf fontId="5" fillId="0" borderId="2" numFmtId="163" xfId="0" applyNumberFormat="1" applyFont="1" applyBorder="1" applyAlignment="1">
      <alignment horizontal="center" wrapText="1"/>
    </xf>
    <xf fontId="5" fillId="0" borderId="4" numFmtId="163" xfId="0" applyNumberFormat="1" applyFont="1" applyBorder="1" applyAlignment="1">
      <alignment horizontal="center" wrapText="1"/>
    </xf>
    <xf fontId="3" fillId="0" borderId="0" numFmtId="162" xfId="0" applyNumberFormat="1" applyFont="1"/>
    <xf fontId="2" fillId="0" borderId="2" numFmtId="0" xfId="0" applyFont="1" applyBorder="1" applyAlignment="1">
      <alignment horizontal="left" vertical="top" wrapText="1"/>
    </xf>
    <xf fontId="2" fillId="0" borderId="3" numFmtId="0" xfId="0" applyFont="1" applyBorder="1" applyAlignment="1">
      <alignment horizontal="left" vertical="top" wrapText="1"/>
    </xf>
    <xf fontId="2" fillId="0" borderId="4" numFmtId="0" xfId="0" applyFont="1" applyBorder="1" applyAlignment="1">
      <alignment horizontal="left" vertical="top" wrapText="1"/>
    </xf>
    <xf fontId="2" fillId="0" borderId="5" numFmtId="161" xfId="0" applyNumberFormat="1" applyFont="1" applyBorder="1" applyAlignment="1">
      <alignment horizontal="center" vertical="top"/>
    </xf>
    <xf fontId="2" fillId="0" borderId="5" numFmtId="3" xfId="0" applyNumberFormat="1" applyFont="1" applyBorder="1" applyAlignment="1">
      <alignment horizontal="center"/>
    </xf>
    <xf fontId="2" fillId="0" borderId="2" numFmtId="163" xfId="0" applyNumberFormat="1" applyFont="1" applyBorder="1" applyAlignment="1">
      <alignment horizontal="center" vertical="top"/>
    </xf>
    <xf fontId="2" fillId="0" borderId="4" numFmtId="163" xfId="0" applyNumberFormat="1" applyFont="1" applyBorder="1" applyAlignment="1">
      <alignment horizontal="center" vertical="top"/>
    </xf>
    <xf fontId="2" fillId="0" borderId="0" numFmtId="0" xfId="0" applyFont="1" applyAlignment="1">
      <alignment horizontal="center" vertical="top"/>
    </xf>
    <xf fontId="2" fillId="0" borderId="0" numFmtId="4" xfId="0" applyNumberFormat="1" applyFont="1" applyAlignment="1">
      <alignment horizontal="center" vertical="top"/>
    </xf>
    <xf fontId="2" fillId="0" borderId="0" numFmtId="0" xfId="0" applyFont="1"/>
    <xf fontId="6" fillId="0" borderId="0" numFmtId="0" xfId="0" applyFont="1"/>
    <xf fontId="2" fillId="0" borderId="5" numFmtId="0" xfId="0" applyFont="1" applyBorder="1" applyAlignment="1">
      <alignment horizontal="center" vertical="top"/>
    </xf>
    <xf fontId="3" fillId="0" borderId="2" numFmtId="0" xfId="0" applyFont="1" applyBorder="1" applyAlignment="1">
      <alignment horizontal="center"/>
    </xf>
    <xf fontId="3" fillId="0" borderId="4" numFmtId="0" xfId="0" applyFont="1" applyBorder="1" applyAlignment="1">
      <alignment horizontal="center"/>
    </xf>
    <xf fontId="5" fillId="0" borderId="0" numFmtId="0" xfId="0" applyFont="1" applyAlignment="1">
      <alignment horizontal="left" vertical="top" wrapText="1"/>
    </xf>
    <xf fontId="7" fillId="0" borderId="0" numFmtId="0" xfId="0" applyFont="1" applyAlignment="1">
      <alignment horizontal="left" vertical="center" wrapText="1"/>
    </xf>
    <xf fontId="7" fillId="0" borderId="1" numFmtId="0" xfId="0" applyFont="1" applyBorder="1" applyAlignment="1">
      <alignment vertical="center"/>
    </xf>
    <xf fontId="7" fillId="0" borderId="0" numFmtId="0" xfId="0" applyFont="1" applyAlignment="1">
      <alignment horizontal="center"/>
    </xf>
    <xf fontId="7" fillId="0" borderId="0" numFmtId="0" xfId="0" applyFont="1" applyAlignment="1">
      <alignment vertical="center"/>
    </xf>
    <xf fontId="7" fillId="0" borderId="0" numFmtId="0" xfId="0" applyFont="1" applyAlignment="1">
      <alignment horizontal="left"/>
    </xf>
    <xf fontId="4" fillId="0" borderId="2" numFmtId="0" xfId="0" applyFont="1" applyBorder="1" applyAlignment="1">
      <alignment horizontal="center" vertical="center" wrapText="1"/>
    </xf>
    <xf fontId="4" fillId="0" borderId="4" numFmtId="0" xfId="0" applyFont="1" applyBorder="1" applyAlignment="1">
      <alignment horizontal="center" vertical="center" wrapText="1"/>
    </xf>
    <xf fontId="3" fillId="0" borderId="0" numFmtId="160" xfId="0" applyNumberFormat="1" applyFont="1" applyAlignment="1">
      <alignment horizontal="center"/>
    </xf>
    <xf fontId="3" fillId="0" borderId="5" numFmtId="163" xfId="0" applyNumberFormat="1" applyFont="1" applyBorder="1" applyAlignment="1">
      <alignment horizontal="center"/>
    </xf>
    <xf fontId="3" fillId="0" borderId="5" numFmtId="160" xfId="0" applyNumberFormat="1" applyFont="1" applyBorder="1" applyAlignment="1">
      <alignment horizontal="center"/>
    </xf>
    <xf fontId="2" fillId="0" borderId="5" numFmtId="4" xfId="0" applyNumberFormat="1" applyFont="1" applyBorder="1" applyAlignment="1">
      <alignment horizontal="center" vertical="top"/>
    </xf>
    <xf fontId="3" fillId="0" borderId="5" numFmtId="0" xfId="0" applyFont="1" applyBorder="1" applyAlignment="1">
      <alignment horizontal="center" vertical="center"/>
    </xf>
    <xf fontId="5" fillId="0" borderId="2" numFmtId="0" xfId="0" applyFont="1" applyBorder="1" applyAlignment="1">
      <alignment horizontal="left" shrinkToFit="1" vertical="top" wrapText="1"/>
    </xf>
    <xf fontId="5" fillId="0" borderId="3" numFmtId="0" xfId="0" applyFont="1" applyBorder="1" applyAlignment="1">
      <alignment horizontal="left" shrinkToFit="1" vertical="top" wrapText="1"/>
    </xf>
    <xf fontId="5" fillId="0" borderId="4" numFmtId="0" xfId="0" applyFont="1" applyBorder="1" applyAlignment="1">
      <alignment horizontal="left" shrinkToFit="1" vertical="top" wrapText="1"/>
    </xf>
    <xf fontId="3" fillId="0" borderId="5" numFmtId="164" xfId="0" applyNumberFormat="1" applyFont="1" applyBorder="1" applyAlignment="1">
      <alignment horizontal="center" vertical="center"/>
    </xf>
    <xf fontId="3" fillId="0" borderId="5" numFmtId="162" xfId="0" applyNumberFormat="1" applyFont="1" applyBorder="1" applyAlignment="1">
      <alignment horizontal="center" vertical="center"/>
    </xf>
    <xf fontId="5" fillId="0" borderId="5" numFmtId="163" xfId="0" applyNumberFormat="1" applyFont="1" applyBorder="1" applyAlignment="1">
      <alignment horizontal="center" vertical="center" wrapText="1"/>
    </xf>
    <xf fontId="3" fillId="0" borderId="0" numFmtId="163" xfId="0" applyNumberFormat="1" applyFont="1" applyAlignment="1">
      <alignment horizontal="center"/>
    </xf>
    <xf fontId="5" fillId="0" borderId="2" numFmtId="0" xfId="0" applyFont="1" applyBorder="1" applyAlignment="1">
      <alignment horizontal="left" vertical="top" wrapText="1"/>
    </xf>
    <xf fontId="5" fillId="0" borderId="3" numFmtId="0" xfId="0" applyFont="1" applyBorder="1" applyAlignment="1">
      <alignment horizontal="left" vertical="top" wrapText="1"/>
    </xf>
    <xf fontId="5" fillId="0" borderId="4" numFmtId="0" xfId="0" applyFont="1" applyBorder="1" applyAlignment="1">
      <alignment horizontal="left" vertical="top" wrapText="1"/>
    </xf>
    <xf fontId="3" fillId="0" borderId="6" numFmtId="163" xfId="0" applyNumberFormat="1" applyFont="1" applyBorder="1" applyAlignment="1">
      <alignment horizontal="center"/>
    </xf>
    <xf fontId="3" fillId="0" borderId="0" numFmtId="162" xfId="0" applyNumberFormat="1" applyFont="1" applyAlignment="1">
      <alignment horizontal="center" vertical="center"/>
    </xf>
    <xf fontId="0" fillId="0" borderId="0" numFmtId="0" xfId="0"/>
    <xf fontId="3" fillId="0" borderId="0" numFmtId="160" xfId="0" applyNumberFormat="1" applyFont="1"/>
    <xf fontId="2" fillId="0" borderId="5" numFmtId="160" xfId="0" applyNumberFormat="1" applyFont="1" applyBorder="1" applyAlignment="1">
      <alignment horizontal="center" vertical="top"/>
    </xf>
    <xf fontId="2" fillId="0" borderId="5" numFmtId="163" xfId="0" applyNumberFormat="1" applyFont="1" applyBorder="1" applyAlignment="1">
      <alignment horizontal="center" vertical="top"/>
    </xf>
    <xf fontId="3" fillId="0" borderId="0" numFmtId="0" xfId="0" applyFont="1" applyAlignment="1">
      <alignment horizontal="left" vertical="center" wrapText="1"/>
    </xf>
    <xf fontId="3" fillId="0" borderId="1" numFmtId="0" xfId="0" applyFont="1" applyBorder="1" applyAlignment="1">
      <alignment vertical="center"/>
    </xf>
    <xf fontId="3" fillId="0" borderId="0" numFmtId="0" xfId="0" applyFont="1" applyAlignment="1">
      <alignment vertical="center"/>
    </xf>
  </cellXfs>
  <cellStyles count="2">
    <cellStyle name="Обычный"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FF54DA"/>
    <outlinePr applyStyles="0" summaryBelow="1" summaryRight="1" showOutlineSymbols="1"/>
    <pageSetUpPr autoPageBreaks="1" fitToPage="1"/>
  </sheetPr>
  <sheetViews>
    <sheetView topLeftCell="A10" zoomScale="100" workbookViewId="0">
      <selection activeCell="A1" activeCellId="0" sqref="A1"/>
    </sheetView>
  </sheetViews>
  <sheetFormatPr defaultRowHeight="14.25"/>
  <cols>
    <col customWidth="1" min="6" max="8" width="18.57421875"/>
    <col bestFit="1" min="11" max="11" width="18.00390625"/>
  </cols>
  <sheetData>
    <row r="1" ht="14.25">
      <c r="H1" s="1"/>
    </row>
    <row r="2" ht="59.25" customHeight="1">
      <c r="A2" s="2" t="s">
        <v>0</v>
      </c>
      <c r="B2" s="2"/>
      <c r="C2" s="2"/>
      <c r="D2" s="2"/>
      <c r="E2" s="2"/>
      <c r="F2" s="2"/>
      <c r="G2" s="2"/>
      <c r="H2" s="2"/>
      <c r="I2" s="2"/>
      <c r="J2" s="2"/>
      <c r="K2" s="3"/>
      <c r="L2" s="3"/>
      <c r="M2" s="3"/>
      <c r="N2" s="3"/>
      <c r="O2" s="3"/>
      <c r="P2" s="3"/>
      <c r="Q2" s="3"/>
      <c r="R2" s="3"/>
    </row>
    <row r="3">
      <c r="A3" s="3"/>
      <c r="B3" s="3"/>
      <c r="C3" s="3"/>
      <c r="D3" s="3"/>
      <c r="E3" s="3"/>
      <c r="F3" s="3"/>
      <c r="G3" s="3"/>
      <c r="H3" s="3"/>
      <c r="I3" s="3"/>
      <c r="J3" s="3"/>
      <c r="K3" s="3"/>
      <c r="L3" s="3"/>
      <c r="M3" s="3"/>
      <c r="N3" s="3"/>
      <c r="O3" s="3"/>
      <c r="P3" s="3"/>
      <c r="Q3" s="3"/>
      <c r="R3" s="3"/>
    </row>
    <row r="4" ht="12" customHeight="1">
      <c r="A4" s="3"/>
      <c r="B4" s="3"/>
      <c r="C4" s="3"/>
      <c r="D4" s="3"/>
      <c r="E4" s="3"/>
      <c r="F4" s="3"/>
      <c r="G4" s="3"/>
      <c r="H4" s="3"/>
      <c r="I4" s="4" t="s">
        <v>1</v>
      </c>
      <c r="J4" s="4"/>
      <c r="K4" s="3"/>
      <c r="L4" s="3"/>
      <c r="M4" s="3"/>
      <c r="N4" s="3"/>
      <c r="O4" s="3"/>
      <c r="P4" s="3"/>
      <c r="Q4" s="3"/>
      <c r="R4" s="3"/>
    </row>
    <row r="5">
      <c r="A5" s="3"/>
      <c r="B5" s="3"/>
      <c r="C5" s="3"/>
      <c r="D5" s="3"/>
      <c r="E5" s="3"/>
      <c r="F5" s="3"/>
      <c r="G5" s="3"/>
      <c r="H5" s="3"/>
      <c r="I5" s="3"/>
      <c r="J5" s="3"/>
      <c r="K5" s="3"/>
      <c r="L5" s="3"/>
      <c r="M5" s="3"/>
      <c r="N5" s="3"/>
      <c r="O5" s="3"/>
      <c r="P5" s="3"/>
      <c r="Q5" s="3"/>
      <c r="R5" s="3"/>
    </row>
    <row r="6" ht="27.75" customHeight="1">
      <c r="A6" s="5" t="s">
        <v>2</v>
      </c>
      <c r="B6" s="5"/>
      <c r="C6" s="5"/>
      <c r="D6" s="5"/>
      <c r="E6" s="5"/>
      <c r="F6" s="5"/>
      <c r="G6" s="5"/>
      <c r="H6" s="5"/>
      <c r="I6" s="5"/>
      <c r="J6" s="5"/>
      <c r="K6" s="5"/>
      <c r="L6" s="5"/>
      <c r="M6" s="5"/>
      <c r="N6" s="3"/>
      <c r="O6" s="3"/>
      <c r="P6" s="3"/>
      <c r="Q6" s="3"/>
      <c r="R6" s="3"/>
    </row>
    <row r="7">
      <c r="A7" s="5" t="s">
        <v>3</v>
      </c>
      <c r="B7" s="5"/>
      <c r="C7" s="5"/>
      <c r="D7" s="5"/>
      <c r="E7" s="5"/>
      <c r="F7" s="5"/>
      <c r="G7" s="5"/>
      <c r="H7" s="5"/>
      <c r="I7" s="5"/>
      <c r="J7" s="5"/>
      <c r="K7" s="5"/>
      <c r="L7" s="5"/>
      <c r="M7" s="5"/>
      <c r="N7" s="3"/>
      <c r="O7" s="3"/>
      <c r="P7" s="3"/>
      <c r="Q7" s="3"/>
      <c r="R7" s="3"/>
    </row>
    <row r="8" ht="42.75" customHeight="1">
      <c r="A8" s="5" t="s">
        <v>4</v>
      </c>
      <c r="B8" s="5"/>
      <c r="C8" s="5"/>
      <c r="D8" s="5"/>
      <c r="E8" s="5"/>
      <c r="F8" s="5"/>
      <c r="G8" s="5"/>
      <c r="H8" s="5"/>
      <c r="I8" s="5"/>
      <c r="J8" s="5"/>
      <c r="K8" s="5"/>
      <c r="L8" s="5"/>
      <c r="M8" s="5"/>
      <c r="N8" s="3"/>
      <c r="O8" s="3"/>
      <c r="P8" s="3"/>
      <c r="Q8" s="3"/>
      <c r="R8" s="3"/>
    </row>
    <row r="9" ht="46.5" customHeight="1">
      <c r="A9" s="5" t="s">
        <v>5</v>
      </c>
      <c r="B9" s="5"/>
      <c r="C9" s="5"/>
      <c r="D9" s="5"/>
      <c r="E9" s="5"/>
      <c r="F9" s="5"/>
      <c r="G9" s="5"/>
      <c r="H9" s="5"/>
      <c r="I9" s="5"/>
      <c r="J9" s="5"/>
      <c r="K9" s="6"/>
      <c r="L9" s="6"/>
      <c r="M9" s="6"/>
      <c r="N9" s="3"/>
      <c r="O9" s="3"/>
      <c r="P9" s="3"/>
      <c r="Q9" s="3"/>
      <c r="R9" s="3"/>
    </row>
    <row r="10">
      <c r="A10" s="5" t="s">
        <v>6</v>
      </c>
      <c r="B10" s="5"/>
      <c r="C10" s="5"/>
      <c r="D10" s="5"/>
      <c r="E10" s="5"/>
      <c r="F10" s="5"/>
      <c r="G10" s="5"/>
      <c r="H10" s="5"/>
      <c r="I10" s="5"/>
      <c r="J10" s="5"/>
      <c r="K10" s="5"/>
      <c r="L10" s="5"/>
      <c r="M10" s="5"/>
      <c r="N10" s="3"/>
      <c r="O10" s="3"/>
      <c r="P10" s="3"/>
      <c r="Q10" s="3"/>
      <c r="R10" s="3"/>
    </row>
    <row r="11">
      <c r="A11" s="5" t="s">
        <v>7</v>
      </c>
      <c r="B11" s="5"/>
      <c r="C11" s="5"/>
      <c r="D11" s="5"/>
      <c r="E11" s="5"/>
      <c r="F11" s="5"/>
      <c r="G11" s="5"/>
      <c r="H11" s="5"/>
      <c r="I11" s="5"/>
      <c r="J11" s="5"/>
      <c r="K11" s="5"/>
      <c r="L11" s="5"/>
      <c r="M11" s="5"/>
      <c r="N11" s="3"/>
      <c r="O11" s="3"/>
      <c r="P11" s="3"/>
      <c r="Q11" s="3"/>
      <c r="R11" s="3"/>
    </row>
    <row r="12">
      <c r="A12" s="5" t="s">
        <v>8</v>
      </c>
      <c r="B12" s="5"/>
      <c r="C12" s="5"/>
      <c r="D12" s="5"/>
      <c r="E12" s="5"/>
      <c r="F12" s="5"/>
      <c r="G12" s="5"/>
      <c r="H12" s="5"/>
      <c r="I12" s="5"/>
      <c r="J12" s="5"/>
      <c r="K12" s="5"/>
      <c r="L12" s="5"/>
      <c r="M12" s="5"/>
      <c r="N12" s="3"/>
      <c r="O12" s="3"/>
      <c r="P12" s="3"/>
      <c r="Q12" s="3"/>
      <c r="R12" s="3"/>
    </row>
    <row r="13" ht="21" customHeight="1">
      <c r="A13" s="7" t="s">
        <v>9</v>
      </c>
      <c r="B13" s="7"/>
      <c r="C13" s="7"/>
      <c r="D13" s="7"/>
      <c r="E13" s="7"/>
      <c r="F13" s="7"/>
      <c r="G13" s="7"/>
      <c r="H13" s="7"/>
      <c r="I13" s="7"/>
      <c r="J13" s="7"/>
      <c r="K13" s="5"/>
      <c r="L13" s="5"/>
      <c r="M13" s="5"/>
      <c r="N13" s="3"/>
      <c r="O13" s="3"/>
      <c r="P13" s="3"/>
      <c r="Q13" s="3"/>
      <c r="R13" s="3"/>
    </row>
    <row r="14" ht="71.25">
      <c r="A14" s="8" t="s">
        <v>10</v>
      </c>
      <c r="B14" s="9"/>
      <c r="C14" s="9"/>
      <c r="D14" s="9"/>
      <c r="E14" s="10"/>
      <c r="F14" s="11" t="s">
        <v>11</v>
      </c>
      <c r="G14" s="11" t="s">
        <v>12</v>
      </c>
      <c r="H14" s="11" t="s">
        <v>13</v>
      </c>
      <c r="I14" s="8" t="s">
        <v>14</v>
      </c>
      <c r="J14" s="10"/>
      <c r="K14" s="12"/>
      <c r="L14" s="12"/>
      <c r="M14" s="12"/>
      <c r="N14" s="12"/>
      <c r="O14" s="12"/>
      <c r="P14" s="12"/>
      <c r="Q14" s="12"/>
      <c r="R14" s="12"/>
    </row>
    <row r="15">
      <c r="A15" s="13">
        <v>1</v>
      </c>
      <c r="B15" s="14"/>
      <c r="C15" s="14"/>
      <c r="D15" s="14"/>
      <c r="E15" s="15"/>
      <c r="F15" s="16">
        <v>2</v>
      </c>
      <c r="G15" s="16">
        <v>3</v>
      </c>
      <c r="H15" s="16">
        <v>4</v>
      </c>
      <c r="I15" s="17" t="s">
        <v>15</v>
      </c>
      <c r="J15" s="18"/>
      <c r="K15" s="19"/>
      <c r="L15" s="19"/>
      <c r="M15" s="19"/>
      <c r="N15" s="19"/>
      <c r="O15" s="19"/>
      <c r="P15" s="19"/>
      <c r="Q15" s="19"/>
      <c r="R15" s="19"/>
    </row>
    <row r="16">
      <c r="A16" s="20" t="s">
        <v>16</v>
      </c>
      <c r="B16" s="21"/>
      <c r="C16" s="21"/>
      <c r="D16" s="21"/>
      <c r="E16" s="22"/>
      <c r="F16" s="23">
        <f>F17</f>
        <v>281.80000000000001</v>
      </c>
      <c r="G16" s="24">
        <f>G17</f>
        <v>107190</v>
      </c>
      <c r="H16" s="25">
        <f>H17</f>
        <v>99.000000000000014</v>
      </c>
      <c r="I16" s="26">
        <f>I17</f>
        <v>29904.080580000002</v>
      </c>
      <c r="J16" s="27">
        <f>J17</f>
        <v>0</v>
      </c>
      <c r="K16" s="19"/>
      <c r="L16" s="28"/>
      <c r="M16" s="19"/>
      <c r="N16" s="19"/>
      <c r="O16" s="19"/>
      <c r="P16" s="19"/>
      <c r="Q16" s="19"/>
      <c r="R16" s="19"/>
    </row>
    <row r="17">
      <c r="A17" s="20" t="s">
        <v>17</v>
      </c>
      <c r="B17" s="21"/>
      <c r="C17" s="21"/>
      <c r="D17" s="21"/>
      <c r="E17" s="22"/>
      <c r="F17" s="29">
        <v>281.80000000000001</v>
      </c>
      <c r="G17" s="30">
        <v>107190</v>
      </c>
      <c r="H17" s="25">
        <f t="shared" ref="H17:H22" si="0">I17*1000/G17/F17%</f>
        <v>99.000000000000014</v>
      </c>
      <c r="I17" s="26">
        <v>29904.080580000002</v>
      </c>
      <c r="J17" s="27"/>
      <c r="L17" s="3"/>
      <c r="M17" s="3"/>
      <c r="N17" s="3"/>
      <c r="O17" s="3"/>
      <c r="P17" s="3"/>
      <c r="Q17" s="3"/>
      <c r="R17" s="3"/>
    </row>
    <row r="18">
      <c r="A18" s="20" t="s">
        <v>18</v>
      </c>
      <c r="B18" s="21"/>
      <c r="C18" s="21"/>
      <c r="D18" s="21"/>
      <c r="E18" s="22"/>
      <c r="F18" s="29">
        <v>236.80000000000001</v>
      </c>
      <c r="G18" s="30">
        <f>G19</f>
        <v>74383</v>
      </c>
      <c r="H18" s="31">
        <f t="shared" si="0"/>
        <v>99.000003599431125</v>
      </c>
      <c r="I18" s="32">
        <v>17437.756089999999</v>
      </c>
      <c r="J18" s="33"/>
      <c r="K18" s="19"/>
      <c r="L18" s="34"/>
      <c r="M18" s="3"/>
      <c r="N18" s="3"/>
      <c r="O18" s="3"/>
      <c r="P18" s="3"/>
      <c r="Q18" s="3"/>
      <c r="R18" s="3"/>
    </row>
    <row r="19">
      <c r="A19" s="20" t="s">
        <v>19</v>
      </c>
      <c r="B19" s="21"/>
      <c r="C19" s="21"/>
      <c r="D19" s="21"/>
      <c r="E19" s="22"/>
      <c r="F19" s="29">
        <v>236.80000000000001</v>
      </c>
      <c r="G19" s="30">
        <v>74383</v>
      </c>
      <c r="H19" s="25">
        <f t="shared" si="0"/>
        <v>99.000003599431125</v>
      </c>
      <c r="I19" s="26">
        <v>17437.756089999999</v>
      </c>
      <c r="J19" s="27"/>
      <c r="K19" s="28"/>
      <c r="L19" s="3"/>
      <c r="M19" s="3"/>
      <c r="N19" s="3"/>
      <c r="O19" s="3"/>
      <c r="P19" s="3"/>
      <c r="Q19" s="3"/>
      <c r="R19" s="3"/>
    </row>
    <row r="20">
      <c r="A20" s="20" t="s">
        <v>20</v>
      </c>
      <c r="B20" s="21"/>
      <c r="C20" s="21"/>
      <c r="D20" s="21"/>
      <c r="E20" s="22"/>
      <c r="F20" s="29">
        <v>265.79289999999997</v>
      </c>
      <c r="G20" s="30">
        <v>117649</v>
      </c>
      <c r="H20" s="25">
        <f t="shared" si="0"/>
        <v>98.000026113437116</v>
      </c>
      <c r="I20" s="26">
        <v>30644.87168</v>
      </c>
      <c r="J20" s="27"/>
      <c r="K20" s="28"/>
      <c r="L20" s="3"/>
      <c r="M20" s="3"/>
      <c r="N20" s="3"/>
      <c r="O20" s="3"/>
      <c r="P20" s="3"/>
      <c r="Q20" s="3"/>
      <c r="R20" s="3"/>
    </row>
    <row r="21">
      <c r="A21" s="20" t="s">
        <v>21</v>
      </c>
      <c r="B21" s="21"/>
      <c r="C21" s="21"/>
      <c r="D21" s="21"/>
      <c r="E21" s="22"/>
      <c r="F21" s="29">
        <v>608.14999999999998</v>
      </c>
      <c r="G21" s="30">
        <v>141179</v>
      </c>
      <c r="H21" s="25">
        <f t="shared" si="0"/>
        <v>95.00000000291179</v>
      </c>
      <c r="I21" s="26">
        <v>81565.108410000001</v>
      </c>
      <c r="J21" s="27"/>
      <c r="K21" s="19"/>
      <c r="L21" s="3"/>
      <c r="M21" s="3"/>
      <c r="N21" s="3"/>
      <c r="O21" s="3"/>
      <c r="P21" s="3"/>
      <c r="Q21" s="3"/>
      <c r="R21" s="3"/>
    </row>
    <row r="22">
      <c r="A22" s="20" t="s">
        <v>22</v>
      </c>
      <c r="B22" s="21"/>
      <c r="C22" s="21"/>
      <c r="D22" s="21"/>
      <c r="E22" s="22"/>
      <c r="F22" s="29">
        <v>431.30000000000001</v>
      </c>
      <c r="G22" s="30">
        <v>164709</v>
      </c>
      <c r="H22" s="25">
        <f t="shared" si="0"/>
        <v>95.000000007038409</v>
      </c>
      <c r="I22" s="26">
        <v>67487.042119999998</v>
      </c>
      <c r="J22" s="27"/>
      <c r="K22" s="19"/>
      <c r="L22" s="3"/>
      <c r="M22" s="3"/>
      <c r="N22" s="3"/>
      <c r="O22" s="3"/>
      <c r="P22" s="3"/>
      <c r="Q22" s="3"/>
      <c r="R22" s="3"/>
    </row>
    <row r="23">
      <c r="A23" s="35" t="s">
        <v>23</v>
      </c>
      <c r="B23" s="36"/>
      <c r="C23" s="36"/>
      <c r="D23" s="36"/>
      <c r="E23" s="37"/>
      <c r="F23" s="38">
        <f>F22+F21+F20+F19+F17</f>
        <v>1823.8428999999999</v>
      </c>
      <c r="G23" s="39" t="s">
        <v>24</v>
      </c>
      <c r="H23" s="39" t="s">
        <v>24</v>
      </c>
      <c r="I23" s="40">
        <f>I22+I21+I20+I19+I17</f>
        <v>227038.85888000001</v>
      </c>
      <c r="J23" s="41"/>
      <c r="K23" s="42"/>
      <c r="L23" s="43"/>
      <c r="M23" s="43"/>
      <c r="N23" s="44"/>
      <c r="O23" s="44"/>
      <c r="P23" s="44"/>
      <c r="Q23" s="44"/>
      <c r="R23" s="45"/>
    </row>
    <row r="24">
      <c r="A24" s="35" t="s">
        <v>25</v>
      </c>
      <c r="B24" s="36"/>
      <c r="C24" s="36"/>
      <c r="D24" s="36"/>
      <c r="E24" s="37"/>
      <c r="F24" s="46"/>
      <c r="G24" s="46"/>
      <c r="H24" s="46"/>
      <c r="I24" s="47"/>
      <c r="J24" s="48"/>
      <c r="K24" s="42"/>
      <c r="L24" s="43"/>
      <c r="M24" s="43"/>
      <c r="N24" s="44"/>
      <c r="O24" s="44"/>
      <c r="P24" s="44"/>
      <c r="Q24" s="44"/>
      <c r="R24" s="3"/>
    </row>
    <row r="25">
      <c r="A25" s="35" t="s">
        <v>26</v>
      </c>
      <c r="B25" s="36"/>
      <c r="C25" s="36"/>
      <c r="D25" s="36"/>
      <c r="E25" s="37"/>
      <c r="F25" s="38">
        <f>F20</f>
        <v>265.79289999999997</v>
      </c>
      <c r="G25" s="46" t="s">
        <v>24</v>
      </c>
      <c r="H25" s="46" t="s">
        <v>24</v>
      </c>
      <c r="I25" s="40">
        <f>I20</f>
        <v>30644.87168</v>
      </c>
      <c r="J25" s="41"/>
      <c r="K25" s="42"/>
      <c r="L25" s="43"/>
      <c r="M25" s="43"/>
      <c r="N25" s="44"/>
      <c r="O25" s="44"/>
      <c r="P25" s="44"/>
      <c r="Q25" s="44"/>
      <c r="R25" s="3"/>
    </row>
    <row r="26">
      <c r="A26" s="35" t="s">
        <v>27</v>
      </c>
      <c r="B26" s="36"/>
      <c r="C26" s="36"/>
      <c r="D26" s="36"/>
      <c r="E26" s="37"/>
      <c r="F26" s="38">
        <f>F22+F21</f>
        <v>1039.45</v>
      </c>
      <c r="G26" s="46" t="s">
        <v>24</v>
      </c>
      <c r="H26" s="46" t="s">
        <v>24</v>
      </c>
      <c r="I26" s="40">
        <f>I22+I21</f>
        <v>149052.15052999998</v>
      </c>
      <c r="J26" s="41"/>
      <c r="K26" s="42"/>
      <c r="L26" s="43"/>
      <c r="M26" s="43"/>
      <c r="N26" s="44"/>
      <c r="O26" s="44"/>
      <c r="P26" s="44"/>
      <c r="Q26" s="44"/>
      <c r="R26" s="3"/>
    </row>
    <row r="27">
      <c r="A27" s="35" t="s">
        <v>28</v>
      </c>
      <c r="B27" s="36"/>
      <c r="C27" s="36"/>
      <c r="D27" s="36"/>
      <c r="E27" s="37"/>
      <c r="F27" s="38">
        <f>F17+F19</f>
        <v>518.60000000000002</v>
      </c>
      <c r="G27" s="46" t="s">
        <v>24</v>
      </c>
      <c r="H27" s="46" t="s">
        <v>24</v>
      </c>
      <c r="I27" s="40">
        <f>I17+I19</f>
        <v>47341.836670000004</v>
      </c>
      <c r="J27" s="41"/>
      <c r="K27" s="42"/>
      <c r="L27" s="43"/>
      <c r="M27" s="43"/>
      <c r="N27" s="44"/>
      <c r="O27" s="44"/>
      <c r="P27" s="44"/>
      <c r="Q27" s="44"/>
      <c r="R27" s="3"/>
    </row>
    <row r="28">
      <c r="A28" s="3"/>
      <c r="B28" s="3"/>
      <c r="C28" s="3"/>
      <c r="D28" s="3"/>
      <c r="E28" s="3"/>
      <c r="F28" s="3"/>
      <c r="G28" s="3"/>
      <c r="H28" s="3"/>
      <c r="I28" s="3"/>
      <c r="J28" s="3"/>
      <c r="K28" s="3"/>
      <c r="L28" s="3"/>
      <c r="M28" s="3"/>
      <c r="N28" s="3"/>
      <c r="O28" s="3"/>
      <c r="P28" s="3"/>
      <c r="Q28" s="3"/>
      <c r="R28" s="3"/>
    </row>
    <row r="29" ht="105" customHeight="1">
      <c r="A29" s="49" t="s">
        <v>29</v>
      </c>
      <c r="B29" s="49"/>
      <c r="C29" s="49"/>
      <c r="D29" s="49"/>
      <c r="E29" s="49"/>
      <c r="F29" s="49"/>
      <c r="G29" s="49"/>
      <c r="H29" s="49"/>
      <c r="I29" s="49"/>
      <c r="J29" s="49"/>
      <c r="K29" s="3"/>
      <c r="L29" s="28"/>
      <c r="M29" s="3"/>
      <c r="N29" s="3"/>
      <c r="O29" s="3"/>
      <c r="P29" s="3"/>
      <c r="Q29" s="3"/>
      <c r="R29" s="3"/>
    </row>
    <row r="30">
      <c r="A30" s="3"/>
      <c r="B30" s="3"/>
      <c r="C30" s="3"/>
      <c r="D30" s="3"/>
      <c r="E30" s="3"/>
      <c r="F30" s="3"/>
      <c r="G30" s="3"/>
      <c r="H30" s="3"/>
      <c r="I30" s="3"/>
      <c r="J30" s="3"/>
      <c r="K30" s="3"/>
      <c r="L30" s="3"/>
      <c r="M30" s="3"/>
      <c r="N30" s="3"/>
      <c r="O30" s="3"/>
      <c r="P30" s="3"/>
      <c r="Q30" s="3"/>
      <c r="R30" s="3"/>
    </row>
    <row r="31" ht="36.75" hidden="1" customHeight="1">
      <c r="A31" s="50" t="s">
        <v>30</v>
      </c>
      <c r="B31" s="50"/>
      <c r="C31" s="50"/>
      <c r="D31" s="50"/>
      <c r="E31" s="50"/>
      <c r="F31" s="50"/>
      <c r="G31" s="51"/>
      <c r="H31" s="51"/>
      <c r="I31" s="52" t="s">
        <v>31</v>
      </c>
      <c r="J31" s="52"/>
      <c r="K31" s="53"/>
      <c r="L31" s="53"/>
      <c r="M31" s="53"/>
      <c r="N31" s="53"/>
      <c r="O31" s="53"/>
      <c r="P31" s="53"/>
      <c r="Q31" s="53"/>
      <c r="R31" s="53"/>
    </row>
    <row r="32" ht="36" customHeight="1">
      <c r="A32" s="50" t="s">
        <v>30</v>
      </c>
      <c r="B32" s="50"/>
      <c r="C32" s="50"/>
      <c r="D32" s="50"/>
      <c r="E32" s="50"/>
      <c r="F32" s="50"/>
      <c r="G32" s="51"/>
      <c r="H32" s="51"/>
      <c r="I32" s="54" t="s">
        <v>31</v>
      </c>
      <c r="J32" s="3"/>
      <c r="K32" s="3"/>
      <c r="L32" s="3"/>
      <c r="M32" s="3"/>
      <c r="N32" s="3"/>
      <c r="O32" s="3"/>
      <c r="P32" s="3"/>
      <c r="Q32" s="3"/>
      <c r="R32" s="3"/>
    </row>
    <row r="33">
      <c r="A33" s="3"/>
      <c r="B33" s="3"/>
      <c r="C33" s="3"/>
      <c r="D33" s="3"/>
      <c r="E33" s="3"/>
      <c r="F33" s="3"/>
      <c r="G33" s="3"/>
      <c r="H33" s="3"/>
      <c r="I33" s="3"/>
      <c r="J33" s="3"/>
      <c r="K33" s="3"/>
      <c r="L33" s="3"/>
      <c r="M33" s="3"/>
      <c r="N33" s="3"/>
      <c r="O33" s="3"/>
      <c r="P33" s="3"/>
      <c r="Q33" s="3"/>
      <c r="R33" s="3"/>
    </row>
    <row r="34">
      <c r="A34" s="3"/>
      <c r="B34" s="3"/>
      <c r="C34" s="3"/>
      <c r="D34" s="3"/>
      <c r="E34" s="3"/>
      <c r="F34" s="3"/>
      <c r="G34" s="3"/>
      <c r="H34" s="3"/>
      <c r="I34" s="3"/>
      <c r="J34" s="3"/>
      <c r="K34" s="3"/>
      <c r="L34" s="3"/>
      <c r="M34" s="3"/>
      <c r="N34" s="3"/>
      <c r="O34" s="3"/>
      <c r="P34" s="3"/>
      <c r="Q34" s="3"/>
      <c r="R34" s="3"/>
    </row>
    <row r="35">
      <c r="A35" s="3"/>
      <c r="B35" s="3"/>
      <c r="C35" s="3"/>
      <c r="D35" s="3"/>
      <c r="E35" s="3"/>
      <c r="F35" s="3"/>
      <c r="G35" s="3"/>
      <c r="H35" s="3"/>
      <c r="I35" s="3"/>
      <c r="J35" s="3"/>
      <c r="K35" s="3"/>
      <c r="L35" s="3"/>
      <c r="M35" s="3"/>
      <c r="N35" s="3"/>
      <c r="O35" s="3"/>
      <c r="P35" s="3"/>
      <c r="Q35" s="3"/>
      <c r="R35" s="3"/>
    </row>
    <row r="36">
      <c r="A36" s="3"/>
      <c r="B36" s="3"/>
      <c r="C36" s="3"/>
      <c r="D36" s="3"/>
      <c r="E36" s="3"/>
      <c r="F36" s="3"/>
      <c r="G36" s="3"/>
      <c r="H36" s="3"/>
      <c r="I36" s="3"/>
      <c r="J36" s="3"/>
      <c r="K36" s="3"/>
      <c r="L36" s="3"/>
      <c r="M36" s="3"/>
      <c r="N36" s="3"/>
      <c r="O36" s="3"/>
      <c r="P36" s="3"/>
      <c r="Q36" s="3"/>
      <c r="R36" s="3"/>
    </row>
    <row r="37">
      <c r="A37" s="3"/>
      <c r="B37" s="3"/>
      <c r="C37" s="3"/>
      <c r="D37" s="3"/>
      <c r="E37" s="3"/>
      <c r="F37" s="3"/>
      <c r="G37" s="3"/>
      <c r="H37" s="3"/>
      <c r="I37" s="3"/>
      <c r="J37" s="3"/>
      <c r="K37" s="3"/>
      <c r="L37" s="3"/>
      <c r="M37" s="3"/>
      <c r="N37" s="3"/>
      <c r="O37" s="3"/>
      <c r="P37" s="3"/>
      <c r="Q37" s="3"/>
      <c r="R37" s="3"/>
    </row>
    <row r="38">
      <c r="A38" s="3"/>
      <c r="B38" s="3"/>
      <c r="C38" s="3"/>
      <c r="D38" s="3"/>
      <c r="E38" s="3"/>
      <c r="F38" s="3"/>
      <c r="G38" s="3"/>
      <c r="H38" s="3"/>
      <c r="I38" s="3"/>
      <c r="J38" s="3"/>
      <c r="K38" s="3"/>
      <c r="L38" s="3"/>
      <c r="M38" s="3"/>
      <c r="N38" s="3"/>
      <c r="O38" s="3"/>
      <c r="P38" s="3"/>
      <c r="Q38" s="3"/>
      <c r="R38" s="3"/>
    </row>
    <row r="39">
      <c r="A39" s="3"/>
      <c r="B39" s="3"/>
      <c r="C39" s="3"/>
      <c r="D39" s="3"/>
      <c r="E39" s="3"/>
      <c r="F39" s="3"/>
      <c r="G39" s="3"/>
      <c r="H39" s="3"/>
      <c r="I39" s="3"/>
      <c r="J39" s="3"/>
      <c r="K39" s="3"/>
      <c r="L39" s="3"/>
      <c r="M39" s="3"/>
      <c r="N39" s="3"/>
      <c r="O39" s="3"/>
      <c r="P39" s="3"/>
      <c r="Q39" s="3"/>
      <c r="R39" s="3"/>
    </row>
    <row r="40">
      <c r="A40" s="3"/>
      <c r="B40" s="3"/>
      <c r="C40" s="3"/>
      <c r="D40" s="3"/>
      <c r="E40" s="3"/>
      <c r="F40" s="3"/>
      <c r="G40" s="3"/>
      <c r="H40" s="3"/>
      <c r="I40" s="3"/>
      <c r="J40" s="3"/>
      <c r="K40" s="3"/>
      <c r="L40" s="3"/>
      <c r="M40" s="3"/>
      <c r="N40" s="3"/>
      <c r="O40" s="3"/>
      <c r="P40" s="3"/>
      <c r="Q40" s="3"/>
      <c r="R40" s="3"/>
    </row>
    <row r="41">
      <c r="A41" s="3"/>
      <c r="B41" s="3"/>
      <c r="C41" s="3"/>
      <c r="D41" s="3"/>
      <c r="E41" s="3"/>
      <c r="F41" s="3"/>
      <c r="G41" s="3"/>
      <c r="H41" s="3"/>
      <c r="I41" s="3"/>
      <c r="J41" s="3"/>
      <c r="K41" s="3"/>
      <c r="L41" s="3"/>
      <c r="M41" s="3"/>
      <c r="N41" s="3"/>
      <c r="O41" s="3"/>
      <c r="P41" s="3"/>
      <c r="Q41" s="3"/>
      <c r="R41" s="3"/>
    </row>
    <row r="42">
      <c r="A42" s="3"/>
      <c r="B42" s="3"/>
      <c r="C42" s="3"/>
      <c r="D42" s="3"/>
      <c r="E42" s="3"/>
      <c r="F42" s="3"/>
      <c r="G42" s="3"/>
      <c r="H42" s="3"/>
      <c r="I42" s="3"/>
      <c r="J42" s="3"/>
      <c r="K42" s="3"/>
      <c r="L42" s="3"/>
      <c r="M42" s="3"/>
      <c r="N42" s="3"/>
      <c r="O42" s="3"/>
      <c r="P42" s="3"/>
      <c r="Q42" s="3"/>
      <c r="R42" s="3"/>
    </row>
    <row r="43">
      <c r="A43" s="3"/>
      <c r="B43" s="3"/>
      <c r="C43" s="3"/>
      <c r="D43" s="3"/>
      <c r="E43" s="3"/>
      <c r="F43" s="3"/>
      <c r="G43" s="3"/>
      <c r="H43" s="3"/>
      <c r="I43" s="3"/>
      <c r="J43" s="3"/>
      <c r="K43" s="3"/>
      <c r="L43" s="3"/>
      <c r="M43" s="3"/>
      <c r="N43" s="3"/>
      <c r="O43" s="3"/>
      <c r="P43" s="3"/>
      <c r="Q43" s="3"/>
      <c r="R43" s="3"/>
    </row>
    <row r="44">
      <c r="A44" s="3"/>
      <c r="B44" s="3"/>
      <c r="C44" s="3"/>
      <c r="D44" s="3"/>
      <c r="E44" s="3"/>
      <c r="F44" s="3"/>
      <c r="G44" s="3"/>
      <c r="H44" s="3"/>
      <c r="I44" s="3"/>
      <c r="J44" s="3"/>
      <c r="K44" s="3"/>
      <c r="L44" s="3"/>
      <c r="M44" s="3"/>
      <c r="N44" s="3"/>
      <c r="O44" s="3"/>
      <c r="P44" s="3"/>
      <c r="Q44" s="3"/>
      <c r="R44" s="3"/>
    </row>
    <row r="45"/>
    <row r="46"/>
    <row r="47"/>
    <row r="48"/>
    <row r="49"/>
    <row r="50"/>
  </sheetData>
  <mergeCells count="47">
    <mergeCell ref="A2:J2"/>
    <mergeCell ref="I4:J4"/>
    <mergeCell ref="A6:J6"/>
    <mergeCell ref="A7:I7"/>
    <mergeCell ref="A8:J8"/>
    <mergeCell ref="A9:J9"/>
    <mergeCell ref="A10:I10"/>
    <mergeCell ref="A11:I11"/>
    <mergeCell ref="A12:I12"/>
    <mergeCell ref="A13:I13"/>
    <mergeCell ref="A14:E14"/>
    <mergeCell ref="I14:J14"/>
    <mergeCell ref="A15:E15"/>
    <mergeCell ref="I15:J15"/>
    <mergeCell ref="A16:E16"/>
    <mergeCell ref="I16:J16"/>
    <mergeCell ref="A17:E17"/>
    <mergeCell ref="I17:J17"/>
    <mergeCell ref="A18:E18"/>
    <mergeCell ref="I18:J18"/>
    <mergeCell ref="A19:E19"/>
    <mergeCell ref="I19:J19"/>
    <mergeCell ref="A20:E20"/>
    <mergeCell ref="I20:J20"/>
    <mergeCell ref="A21:E21"/>
    <mergeCell ref="I21:J21"/>
    <mergeCell ref="A22:E22"/>
    <mergeCell ref="I22:J22"/>
    <mergeCell ref="A23:E23"/>
    <mergeCell ref="I23:J23"/>
    <mergeCell ref="L23:M23"/>
    <mergeCell ref="A24:E24"/>
    <mergeCell ref="I24:J24"/>
    <mergeCell ref="L24:M24"/>
    <mergeCell ref="A25:E25"/>
    <mergeCell ref="I25:J25"/>
    <mergeCell ref="L25:M25"/>
    <mergeCell ref="A26:E26"/>
    <mergeCell ref="I26:J26"/>
    <mergeCell ref="L26:M26"/>
    <mergeCell ref="A27:E27"/>
    <mergeCell ref="I27:J27"/>
    <mergeCell ref="L27:M27"/>
    <mergeCell ref="A29:J29"/>
    <mergeCell ref="A31:F31"/>
    <mergeCell ref="I31:J31"/>
    <mergeCell ref="A32:F32"/>
  </mergeCells>
  <printOptions headings="0" gridLines="0"/>
  <pageMargins left="0.70078740157480324" right="0.70078740157480324" top="0.75196850393700787" bottom="0.75196850393700787" header="0.29999999999999999" footer="0.29999999999999999"/>
  <pageSetup paperSize="9" scale="75" fitToWidth="1" fitToHeight="0" pageOrder="downThenOver" orientation="portrait" usePrinterDefaults="1" blackAndWhite="0" draft="0" cellComments="none" useFirstPageNumber="0"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00B0F0"/>
    <outlinePr applyStyles="0" summaryBelow="1" summaryRight="1" showOutlineSymbols="1"/>
    <pageSetUpPr autoPageBreaks="1" fitToPage="1"/>
  </sheetPr>
  <sheetViews>
    <sheetView topLeftCell="A7" zoomScale="100" workbookViewId="0">
      <selection activeCell="A1" activeCellId="0" sqref="A1"/>
    </sheetView>
  </sheetViews>
  <sheetFormatPr defaultRowHeight="14.25"/>
  <cols>
    <col customWidth="1" min="6" max="8" width="17.8515625"/>
    <col customWidth="1" min="11" max="11" width="16.00390625"/>
  </cols>
  <sheetData>
    <row r="1">
      <c r="H1" s="1"/>
    </row>
    <row r="2" ht="66" customHeight="1">
      <c r="A2" s="2" t="s">
        <v>0</v>
      </c>
      <c r="B2" s="2"/>
      <c r="C2" s="2"/>
      <c r="D2" s="2"/>
      <c r="E2" s="2"/>
      <c r="F2" s="2"/>
      <c r="G2" s="2"/>
      <c r="H2" s="2"/>
      <c r="I2" s="2"/>
      <c r="J2" s="2"/>
      <c r="K2" s="3"/>
      <c r="L2" s="3"/>
      <c r="M2" s="3"/>
      <c r="N2" s="3"/>
      <c r="O2" s="3"/>
      <c r="P2" s="3"/>
      <c r="Q2" s="3"/>
      <c r="R2" s="3"/>
    </row>
    <row r="3">
      <c r="A3" s="3"/>
      <c r="B3" s="3"/>
      <c r="C3" s="3"/>
      <c r="D3" s="3"/>
      <c r="E3" s="3"/>
      <c r="F3" s="3"/>
      <c r="G3" s="3"/>
      <c r="H3" s="3"/>
      <c r="I3" s="3"/>
      <c r="J3" s="3"/>
      <c r="K3" s="3"/>
      <c r="L3" s="3"/>
      <c r="M3" s="3"/>
      <c r="N3" s="3"/>
      <c r="O3" s="3"/>
      <c r="P3" s="3"/>
      <c r="Q3" s="3"/>
      <c r="R3" s="3"/>
    </row>
    <row r="4">
      <c r="A4" s="3"/>
      <c r="B4" s="3"/>
      <c r="C4" s="3"/>
      <c r="D4" s="3"/>
      <c r="E4" s="3"/>
      <c r="F4" s="3"/>
      <c r="G4" s="3"/>
      <c r="H4" s="3"/>
      <c r="I4" s="4" t="s">
        <v>32</v>
      </c>
      <c r="J4" s="4"/>
      <c r="K4" s="3"/>
      <c r="L4" s="3"/>
      <c r="M4" s="3"/>
      <c r="N4" s="3"/>
      <c r="O4" s="3"/>
      <c r="P4" s="3"/>
      <c r="Q4" s="3"/>
      <c r="R4" s="3"/>
    </row>
    <row r="5">
      <c r="A5" s="3"/>
      <c r="B5" s="3"/>
      <c r="C5" s="3"/>
      <c r="D5" s="3"/>
      <c r="E5" s="3"/>
      <c r="F5" s="3"/>
      <c r="G5" s="3"/>
      <c r="H5" s="3"/>
      <c r="I5" s="3"/>
      <c r="J5" s="3"/>
      <c r="K5" s="3"/>
      <c r="L5" s="3"/>
      <c r="M5" s="3"/>
      <c r="N5" s="3"/>
      <c r="O5" s="3"/>
      <c r="P5" s="3"/>
      <c r="Q5" s="3"/>
      <c r="R5" s="3"/>
    </row>
    <row r="6" ht="31.5" customHeight="1">
      <c r="A6" s="5" t="s">
        <v>2</v>
      </c>
      <c r="B6" s="5"/>
      <c r="C6" s="5"/>
      <c r="D6" s="5"/>
      <c r="E6" s="5"/>
      <c r="F6" s="5"/>
      <c r="G6" s="5"/>
      <c r="H6" s="5"/>
      <c r="I6" s="5"/>
      <c r="J6" s="5"/>
      <c r="K6" s="5"/>
      <c r="L6" s="5"/>
      <c r="M6" s="5"/>
      <c r="N6" s="3"/>
      <c r="O6" s="3"/>
      <c r="P6" s="3"/>
      <c r="Q6" s="3"/>
      <c r="R6" s="3"/>
    </row>
    <row r="7">
      <c r="A7" s="5" t="s">
        <v>3</v>
      </c>
      <c r="B7" s="5"/>
      <c r="C7" s="5"/>
      <c r="D7" s="5"/>
      <c r="E7" s="5"/>
      <c r="F7" s="5"/>
      <c r="G7" s="5"/>
      <c r="H7" s="5"/>
      <c r="I7" s="5"/>
      <c r="J7" s="5"/>
      <c r="K7" s="5"/>
      <c r="L7" s="5"/>
      <c r="M7" s="5"/>
      <c r="N7" s="3"/>
      <c r="O7" s="3"/>
      <c r="P7" s="3"/>
      <c r="Q7" s="3"/>
      <c r="R7" s="3"/>
    </row>
    <row r="8" ht="36" customHeight="1">
      <c r="A8" s="5" t="s">
        <v>4</v>
      </c>
      <c r="B8" s="5"/>
      <c r="C8" s="5"/>
      <c r="D8" s="5"/>
      <c r="E8" s="5"/>
      <c r="F8" s="5"/>
      <c r="G8" s="5"/>
      <c r="H8" s="5"/>
      <c r="I8" s="5"/>
      <c r="J8" s="5"/>
      <c r="K8" s="5"/>
      <c r="L8" s="5"/>
      <c r="M8" s="5"/>
      <c r="N8" s="3"/>
      <c r="O8" s="3"/>
      <c r="P8" s="3"/>
      <c r="Q8" s="3"/>
      <c r="R8" s="3"/>
    </row>
    <row r="9" ht="48.75" customHeight="1">
      <c r="A9" s="5" t="s">
        <v>5</v>
      </c>
      <c r="B9" s="5"/>
      <c r="C9" s="5"/>
      <c r="D9" s="5"/>
      <c r="E9" s="5"/>
      <c r="F9" s="5"/>
      <c r="G9" s="5"/>
      <c r="H9" s="5"/>
      <c r="I9" s="5"/>
      <c r="J9" s="5"/>
      <c r="K9" s="6"/>
      <c r="L9" s="6"/>
      <c r="M9" s="6"/>
      <c r="N9" s="3"/>
      <c r="O9" s="3"/>
      <c r="P9" s="3"/>
      <c r="Q9" s="3"/>
      <c r="R9" s="3"/>
    </row>
    <row r="10">
      <c r="A10" s="5" t="s">
        <v>6</v>
      </c>
      <c r="B10" s="5"/>
      <c r="C10" s="5"/>
      <c r="D10" s="5"/>
      <c r="E10" s="5"/>
      <c r="F10" s="5"/>
      <c r="G10" s="5"/>
      <c r="H10" s="5"/>
      <c r="I10" s="5"/>
      <c r="J10" s="5"/>
      <c r="K10" s="5"/>
      <c r="L10" s="5"/>
      <c r="M10" s="5"/>
      <c r="N10" s="3"/>
      <c r="O10" s="3"/>
      <c r="P10" s="3"/>
      <c r="Q10" s="3"/>
      <c r="R10" s="3"/>
    </row>
    <row r="11">
      <c r="A11" s="5" t="s">
        <v>7</v>
      </c>
      <c r="B11" s="5"/>
      <c r="C11" s="5"/>
      <c r="D11" s="5"/>
      <c r="E11" s="5"/>
      <c r="F11" s="5"/>
      <c r="G11" s="5"/>
      <c r="H11" s="5"/>
      <c r="I11" s="5"/>
      <c r="J11" s="5"/>
      <c r="K11" s="5"/>
      <c r="L11" s="5"/>
      <c r="M11" s="5"/>
      <c r="N11" s="3"/>
      <c r="O11" s="3"/>
      <c r="P11" s="3"/>
      <c r="Q11" s="3"/>
      <c r="R11" s="3"/>
    </row>
    <row r="12">
      <c r="A12" s="5" t="s">
        <v>8</v>
      </c>
      <c r="B12" s="5"/>
      <c r="C12" s="5"/>
      <c r="D12" s="5"/>
      <c r="E12" s="5"/>
      <c r="F12" s="5"/>
      <c r="G12" s="5"/>
      <c r="H12" s="5"/>
      <c r="I12" s="5"/>
      <c r="J12" s="5"/>
      <c r="K12" s="5"/>
      <c r="L12" s="5"/>
      <c r="M12" s="5"/>
      <c r="N12" s="3"/>
      <c r="O12" s="3"/>
      <c r="P12" s="3"/>
      <c r="Q12" s="3"/>
      <c r="R12" s="3"/>
    </row>
    <row r="13">
      <c r="A13" s="7" t="s">
        <v>9</v>
      </c>
      <c r="B13" s="7"/>
      <c r="C13" s="7"/>
      <c r="D13" s="7"/>
      <c r="E13" s="7"/>
      <c r="F13" s="7"/>
      <c r="G13" s="7"/>
      <c r="H13" s="7"/>
      <c r="I13" s="7"/>
      <c r="J13" s="7"/>
      <c r="K13" s="5"/>
      <c r="L13" s="5"/>
      <c r="M13" s="5"/>
      <c r="N13" s="3"/>
      <c r="O13" s="3"/>
      <c r="P13" s="3"/>
      <c r="Q13" s="3"/>
      <c r="R13" s="3"/>
    </row>
    <row r="14" ht="71.25">
      <c r="A14" s="8" t="s">
        <v>10</v>
      </c>
      <c r="B14" s="9"/>
      <c r="C14" s="9"/>
      <c r="D14" s="9"/>
      <c r="E14" s="10"/>
      <c r="F14" s="11" t="s">
        <v>11</v>
      </c>
      <c r="G14" s="11" t="s">
        <v>33</v>
      </c>
      <c r="H14" s="11" t="s">
        <v>34</v>
      </c>
      <c r="I14" s="8" t="s">
        <v>14</v>
      </c>
      <c r="J14" s="10"/>
      <c r="K14" s="12"/>
      <c r="L14" s="12"/>
      <c r="M14" s="12"/>
      <c r="N14" s="12"/>
      <c r="O14" s="12"/>
      <c r="P14" s="12"/>
      <c r="Q14" s="12"/>
      <c r="R14" s="12"/>
    </row>
    <row r="15">
      <c r="A15" s="13">
        <v>1</v>
      </c>
      <c r="B15" s="14"/>
      <c r="C15" s="14"/>
      <c r="D15" s="14"/>
      <c r="E15" s="15"/>
      <c r="F15" s="16">
        <v>2</v>
      </c>
      <c r="G15" s="16">
        <v>3</v>
      </c>
      <c r="H15" s="16">
        <v>4</v>
      </c>
      <c r="I15" s="55" t="s">
        <v>15</v>
      </c>
      <c r="J15" s="56"/>
      <c r="K15" s="19"/>
      <c r="L15" s="19"/>
      <c r="M15" s="19"/>
      <c r="N15" s="19"/>
      <c r="O15" s="19"/>
      <c r="P15" s="19"/>
      <c r="Q15" s="19"/>
      <c r="R15" s="19"/>
    </row>
    <row r="16">
      <c r="A16" s="20" t="s">
        <v>35</v>
      </c>
      <c r="B16" s="21"/>
      <c r="C16" s="21"/>
      <c r="D16" s="21"/>
      <c r="E16" s="22"/>
      <c r="F16" s="57">
        <f t="shared" ref="F16:F20" si="1">I16*1000/G16/0.99</f>
        <v>2042.9438893349168</v>
      </c>
      <c r="G16" s="58">
        <v>117649</v>
      </c>
      <c r="H16" s="31">
        <v>99</v>
      </c>
      <c r="I16" s="32">
        <v>237946.80257999999</v>
      </c>
      <c r="J16" s="33"/>
      <c r="K16" s="19"/>
      <c r="L16" s="28"/>
      <c r="M16" s="19"/>
      <c r="N16" s="19"/>
      <c r="O16" s="19"/>
      <c r="P16" s="19"/>
      <c r="Q16" s="19"/>
      <c r="R16" s="19"/>
    </row>
    <row r="17">
      <c r="A17" s="20" t="s">
        <v>36</v>
      </c>
      <c r="B17" s="21"/>
      <c r="C17" s="21"/>
      <c r="D17" s="21"/>
      <c r="E17" s="22"/>
      <c r="F17" s="59">
        <f t="shared" si="1"/>
        <v>2042.9438893349168</v>
      </c>
      <c r="G17" s="58">
        <v>117649</v>
      </c>
      <c r="H17" s="25">
        <v>99</v>
      </c>
      <c r="I17" s="26">
        <v>237946.80257999999</v>
      </c>
      <c r="J17" s="27"/>
      <c r="K17" s="19"/>
      <c r="L17" s="3"/>
      <c r="M17" s="3"/>
      <c r="N17" s="3"/>
      <c r="O17" s="3"/>
      <c r="P17" s="3"/>
      <c r="Q17" s="3"/>
      <c r="R17" s="3"/>
    </row>
    <row r="18">
      <c r="A18" s="20" t="s">
        <v>37</v>
      </c>
      <c r="B18" s="21"/>
      <c r="C18" s="21"/>
      <c r="D18" s="21"/>
      <c r="E18" s="22"/>
      <c r="F18" s="59">
        <f>F19+F20</f>
        <v>311.95654667500344</v>
      </c>
      <c r="G18" s="58">
        <f>G19</f>
        <v>141179</v>
      </c>
      <c r="H18" s="25">
        <f>H19</f>
        <v>99</v>
      </c>
      <c r="I18" s="26">
        <f>I19+I20</f>
        <v>43601.296170000001</v>
      </c>
      <c r="J18" s="27"/>
      <c r="K18" s="19"/>
      <c r="L18" s="3"/>
      <c r="M18" s="3"/>
      <c r="N18" s="3"/>
      <c r="O18" s="3"/>
      <c r="P18" s="3"/>
      <c r="Q18" s="3"/>
      <c r="R18" s="3"/>
    </row>
    <row r="19">
      <c r="A19" s="20" t="s">
        <v>38</v>
      </c>
      <c r="B19" s="21"/>
      <c r="C19" s="21"/>
      <c r="D19" s="21"/>
      <c r="E19" s="22"/>
      <c r="F19" s="59">
        <f t="shared" si="1"/>
        <v>67.256461655062012</v>
      </c>
      <c r="G19" s="58">
        <v>141179</v>
      </c>
      <c r="H19" s="25">
        <v>99</v>
      </c>
      <c r="I19" s="26">
        <v>9400.2479999999996</v>
      </c>
      <c r="J19" s="27"/>
      <c r="K19" s="19"/>
      <c r="L19" s="3"/>
      <c r="M19" s="3"/>
      <c r="N19" s="3"/>
      <c r="O19" s="3"/>
      <c r="P19" s="3"/>
      <c r="Q19" s="3"/>
      <c r="R19" s="3"/>
    </row>
    <row r="20">
      <c r="A20" s="20" t="s">
        <v>39</v>
      </c>
      <c r="B20" s="21"/>
      <c r="C20" s="21"/>
      <c r="D20" s="21"/>
      <c r="E20" s="22"/>
      <c r="F20" s="59">
        <f t="shared" si="1"/>
        <v>244.70008501994141</v>
      </c>
      <c r="G20" s="58">
        <v>141179</v>
      </c>
      <c r="H20" s="25">
        <v>99</v>
      </c>
      <c r="I20" s="26">
        <v>34201.048170000002</v>
      </c>
      <c r="J20" s="27"/>
      <c r="K20" s="19"/>
      <c r="L20" s="3"/>
      <c r="M20" s="3"/>
      <c r="N20" s="3"/>
      <c r="O20" s="3"/>
      <c r="P20" s="3"/>
      <c r="Q20" s="3"/>
      <c r="R20" s="3"/>
    </row>
    <row r="21">
      <c r="A21" s="35" t="s">
        <v>23</v>
      </c>
      <c r="B21" s="36"/>
      <c r="C21" s="36"/>
      <c r="D21" s="36"/>
      <c r="E21" s="37"/>
      <c r="F21" s="60">
        <f>SUM(F17:F20)</f>
        <v>2666.8569826849239</v>
      </c>
      <c r="G21" s="39" t="s">
        <v>24</v>
      </c>
      <c r="H21" s="39" t="s">
        <v>24</v>
      </c>
      <c r="I21" s="40">
        <f>I18+I17</f>
        <v>281548.09875</v>
      </c>
      <c r="J21" s="41"/>
      <c r="K21" s="19"/>
      <c r="L21" s="43"/>
      <c r="M21" s="43"/>
      <c r="N21" s="44"/>
      <c r="O21" s="44"/>
      <c r="P21" s="44"/>
      <c r="Q21" s="44"/>
      <c r="R21" s="45"/>
    </row>
    <row r="22">
      <c r="A22" s="35" t="s">
        <v>25</v>
      </c>
      <c r="B22" s="36"/>
      <c r="C22" s="36"/>
      <c r="D22" s="36"/>
      <c r="E22" s="37"/>
      <c r="F22" s="46"/>
      <c r="G22" s="46"/>
      <c r="H22" s="46"/>
      <c r="I22" s="47"/>
      <c r="J22" s="48"/>
      <c r="K22" s="19"/>
      <c r="L22" s="43"/>
      <c r="M22" s="43"/>
      <c r="N22" s="44"/>
      <c r="O22" s="44"/>
      <c r="P22" s="44"/>
      <c r="Q22" s="44"/>
      <c r="R22" s="3"/>
    </row>
    <row r="23">
      <c r="A23" s="35" t="s">
        <v>26</v>
      </c>
      <c r="B23" s="36"/>
      <c r="C23" s="36"/>
      <c r="D23" s="36"/>
      <c r="E23" s="37"/>
      <c r="F23" s="60">
        <v>0</v>
      </c>
      <c r="G23" s="46" t="s">
        <v>24</v>
      </c>
      <c r="H23" s="46" t="s">
        <v>24</v>
      </c>
      <c r="I23" s="40">
        <v>0</v>
      </c>
      <c r="J23" s="41"/>
      <c r="K23" s="42"/>
      <c r="L23" s="43"/>
      <c r="M23" s="43"/>
      <c r="N23" s="44"/>
      <c r="O23" s="44"/>
      <c r="P23" s="44"/>
      <c r="Q23" s="44"/>
      <c r="R23" s="3"/>
    </row>
    <row r="24">
      <c r="A24" s="35" t="s">
        <v>27</v>
      </c>
      <c r="B24" s="36"/>
      <c r="C24" s="36"/>
      <c r="D24" s="36"/>
      <c r="E24" s="37"/>
      <c r="F24" s="60">
        <v>0</v>
      </c>
      <c r="G24" s="46" t="s">
        <v>24</v>
      </c>
      <c r="H24" s="46" t="s">
        <v>24</v>
      </c>
      <c r="I24" s="40">
        <v>0</v>
      </c>
      <c r="J24" s="41"/>
      <c r="K24" s="42"/>
      <c r="L24" s="43"/>
      <c r="M24" s="43"/>
      <c r="N24" s="44"/>
      <c r="O24" s="44"/>
      <c r="P24" s="44"/>
      <c r="Q24" s="44"/>
      <c r="R24" s="3"/>
    </row>
    <row r="25">
      <c r="A25" s="35" t="s">
        <v>28</v>
      </c>
      <c r="B25" s="36"/>
      <c r="C25" s="36"/>
      <c r="D25" s="36"/>
      <c r="E25" s="37"/>
      <c r="F25" s="60">
        <f>F21</f>
        <v>2666.8569826849239</v>
      </c>
      <c r="G25" s="46" t="s">
        <v>24</v>
      </c>
      <c r="H25" s="46" t="s">
        <v>24</v>
      </c>
      <c r="I25" s="40">
        <f>I21</f>
        <v>281548.09875</v>
      </c>
      <c r="J25" s="41"/>
      <c r="K25" s="42"/>
      <c r="L25" s="43"/>
      <c r="M25" s="43"/>
      <c r="N25" s="44"/>
      <c r="O25" s="44"/>
      <c r="P25" s="44"/>
      <c r="Q25" s="44"/>
      <c r="R25" s="3"/>
    </row>
    <row r="26">
      <c r="A26" s="3"/>
      <c r="B26" s="3"/>
      <c r="C26" s="3"/>
      <c r="D26" s="3"/>
      <c r="E26" s="3"/>
      <c r="F26" s="3"/>
      <c r="G26" s="3"/>
      <c r="H26" s="3"/>
      <c r="I26" s="3"/>
      <c r="J26" s="3"/>
      <c r="K26" s="3"/>
      <c r="L26" s="3"/>
      <c r="M26" s="3"/>
      <c r="N26" s="3"/>
      <c r="O26" s="3"/>
      <c r="P26" s="3"/>
      <c r="Q26" s="3"/>
      <c r="R26" s="3"/>
    </row>
    <row r="27" ht="90" customHeight="1">
      <c r="A27" s="49" t="s">
        <v>40</v>
      </c>
      <c r="B27" s="49"/>
      <c r="C27" s="49"/>
      <c r="D27" s="49"/>
      <c r="E27" s="49"/>
      <c r="F27" s="49"/>
      <c r="G27" s="49"/>
      <c r="H27" s="49"/>
      <c r="I27" s="49"/>
      <c r="J27" s="49"/>
      <c r="K27" s="3"/>
      <c r="L27" s="3"/>
      <c r="M27" s="3"/>
      <c r="N27" s="3"/>
      <c r="O27" s="3"/>
      <c r="P27" s="3"/>
      <c r="Q27" s="3"/>
      <c r="R27" s="3"/>
    </row>
    <row r="28">
      <c r="A28" s="3"/>
      <c r="B28" s="3"/>
      <c r="C28" s="3"/>
      <c r="D28" s="3"/>
      <c r="E28" s="3"/>
      <c r="F28" s="3"/>
      <c r="G28" s="3"/>
      <c r="H28" s="3"/>
      <c r="I28" s="3"/>
      <c r="J28" s="3"/>
      <c r="K28" s="3"/>
      <c r="L28" s="3"/>
      <c r="M28" s="3"/>
      <c r="N28" s="3"/>
      <c r="O28" s="3"/>
      <c r="P28" s="3"/>
      <c r="Q28" s="3"/>
      <c r="R28" s="3"/>
    </row>
    <row r="29" ht="15" hidden="1">
      <c r="A29" s="50" t="s">
        <v>30</v>
      </c>
      <c r="B29" s="50"/>
      <c r="C29" s="50"/>
      <c r="D29" s="50"/>
      <c r="E29" s="50"/>
      <c r="F29" s="50"/>
      <c r="G29" s="51"/>
      <c r="H29" s="51"/>
      <c r="I29" s="52" t="s">
        <v>31</v>
      </c>
      <c r="J29" s="52"/>
      <c r="K29" s="53"/>
      <c r="L29" s="53"/>
      <c r="M29" s="53"/>
      <c r="N29" s="53"/>
      <c r="O29" s="53"/>
      <c r="P29" s="53"/>
      <c r="Q29" s="53"/>
      <c r="R29" s="53"/>
    </row>
    <row r="30" ht="39" customHeight="1">
      <c r="A30" s="50" t="s">
        <v>30</v>
      </c>
      <c r="B30" s="50"/>
      <c r="C30" s="50"/>
      <c r="D30" s="50"/>
      <c r="E30" s="50"/>
      <c r="F30" s="50"/>
      <c r="G30" s="51"/>
      <c r="H30" s="51"/>
      <c r="I30" s="54" t="s">
        <v>41</v>
      </c>
      <c r="J30" s="3"/>
      <c r="K30" s="3"/>
      <c r="L30" s="3"/>
      <c r="M30" s="3"/>
      <c r="N30" s="3"/>
      <c r="O30" s="3"/>
      <c r="P30" s="3"/>
      <c r="Q30" s="3"/>
      <c r="R30" s="3"/>
    </row>
    <row r="31">
      <c r="A31" s="3"/>
      <c r="B31" s="3"/>
      <c r="C31" s="3"/>
      <c r="D31" s="3"/>
      <c r="E31" s="3"/>
      <c r="F31" s="3"/>
      <c r="G31" s="3"/>
      <c r="H31" s="3"/>
      <c r="I31" s="3"/>
      <c r="J31" s="3"/>
      <c r="K31" s="3"/>
      <c r="L31" s="3"/>
      <c r="M31" s="3"/>
      <c r="N31" s="3"/>
      <c r="O31" s="3"/>
      <c r="P31" s="3"/>
      <c r="Q31" s="3"/>
      <c r="R31" s="3"/>
    </row>
    <row r="32">
      <c r="A32" s="3"/>
      <c r="B32" s="3"/>
      <c r="C32" s="3"/>
      <c r="D32" s="3"/>
      <c r="E32" s="3"/>
      <c r="F32" s="3"/>
      <c r="G32" s="3"/>
      <c r="H32" s="3"/>
      <c r="I32" s="3"/>
      <c r="J32" s="3"/>
      <c r="K32" s="3"/>
      <c r="L32" s="3"/>
      <c r="M32" s="3"/>
      <c r="N32" s="3"/>
      <c r="O32" s="3"/>
      <c r="P32" s="3"/>
      <c r="Q32" s="3"/>
      <c r="R32" s="3"/>
    </row>
    <row r="33">
      <c r="A33" s="3"/>
      <c r="B33" s="3"/>
      <c r="C33" s="3"/>
      <c r="D33" s="3"/>
      <c r="E33" s="3"/>
      <c r="F33" s="3"/>
      <c r="G33" s="3"/>
      <c r="H33" s="3"/>
      <c r="I33" s="3"/>
      <c r="J33" s="3"/>
      <c r="K33" s="3"/>
      <c r="L33" s="3"/>
      <c r="M33" s="3"/>
      <c r="N33" s="3"/>
      <c r="O33" s="3"/>
      <c r="P33" s="3"/>
      <c r="Q33" s="3"/>
      <c r="R33" s="3"/>
    </row>
    <row r="34">
      <c r="A34" s="3"/>
      <c r="B34" s="3"/>
      <c r="C34" s="3"/>
      <c r="D34" s="3"/>
      <c r="E34" s="3"/>
      <c r="F34" s="3"/>
      <c r="G34" s="3"/>
      <c r="H34" s="3"/>
      <c r="I34" s="3"/>
      <c r="J34" s="3"/>
      <c r="K34" s="3"/>
      <c r="L34" s="3"/>
      <c r="M34" s="3"/>
      <c r="N34" s="3"/>
      <c r="O34" s="3"/>
      <c r="P34" s="3"/>
      <c r="Q34" s="3"/>
      <c r="R34" s="3"/>
    </row>
    <row r="35">
      <c r="A35" s="3"/>
      <c r="B35" s="3"/>
      <c r="C35" s="3"/>
      <c r="D35" s="3"/>
      <c r="E35" s="3"/>
      <c r="F35" s="3"/>
      <c r="G35" s="3"/>
      <c r="H35" s="3"/>
      <c r="I35" s="3"/>
      <c r="J35" s="3"/>
      <c r="K35" s="3"/>
      <c r="L35" s="3"/>
      <c r="M35" s="3"/>
      <c r="N35" s="3"/>
      <c r="O35" s="3"/>
      <c r="P35" s="3"/>
      <c r="Q35" s="3"/>
      <c r="R35" s="3"/>
    </row>
    <row r="36">
      <c r="A36" s="3"/>
      <c r="B36" s="3"/>
      <c r="C36" s="3"/>
      <c r="D36" s="3"/>
      <c r="E36" s="3"/>
      <c r="F36" s="3"/>
      <c r="G36" s="3"/>
      <c r="H36" s="3"/>
      <c r="I36" s="3"/>
      <c r="J36" s="3"/>
      <c r="K36" s="3"/>
      <c r="L36" s="3"/>
      <c r="M36" s="3"/>
      <c r="N36" s="3"/>
      <c r="O36" s="3"/>
      <c r="P36" s="3"/>
      <c r="Q36" s="3"/>
      <c r="R36" s="3"/>
    </row>
    <row r="37">
      <c r="A37" s="3"/>
      <c r="B37" s="3"/>
      <c r="C37" s="3"/>
      <c r="D37" s="3"/>
      <c r="E37" s="3"/>
      <c r="F37" s="3"/>
      <c r="G37" s="3"/>
      <c r="H37" s="3"/>
      <c r="I37" s="3"/>
      <c r="J37" s="3"/>
      <c r="K37" s="3"/>
      <c r="L37" s="3"/>
      <c r="M37" s="3"/>
      <c r="N37" s="3"/>
      <c r="O37" s="3"/>
      <c r="P37" s="3"/>
      <c r="Q37" s="3"/>
      <c r="R37" s="3"/>
    </row>
    <row r="38">
      <c r="A38" s="3"/>
      <c r="B38" s="3"/>
      <c r="C38" s="3"/>
      <c r="D38" s="3"/>
      <c r="E38" s="3"/>
      <c r="F38" s="3"/>
      <c r="G38" s="3"/>
      <c r="H38" s="3"/>
      <c r="I38" s="3"/>
      <c r="J38" s="3"/>
      <c r="K38" s="3"/>
      <c r="L38" s="3"/>
      <c r="M38" s="3"/>
      <c r="N38" s="3"/>
      <c r="O38" s="3"/>
      <c r="P38" s="3"/>
      <c r="Q38" s="3"/>
      <c r="R38" s="3"/>
    </row>
    <row r="39">
      <c r="A39" s="3"/>
      <c r="B39" s="3"/>
      <c r="C39" s="3"/>
      <c r="D39" s="3"/>
      <c r="E39" s="3"/>
      <c r="F39" s="3"/>
      <c r="G39" s="3"/>
      <c r="H39" s="3"/>
      <c r="I39" s="3"/>
      <c r="J39" s="3"/>
      <c r="K39" s="3"/>
      <c r="L39" s="3"/>
      <c r="M39" s="3"/>
      <c r="N39" s="3"/>
      <c r="O39" s="3"/>
      <c r="P39" s="3"/>
      <c r="Q39" s="3"/>
      <c r="R39" s="3"/>
    </row>
    <row r="40">
      <c r="A40" s="3"/>
      <c r="B40" s="3"/>
      <c r="C40" s="3"/>
      <c r="D40" s="3"/>
      <c r="E40" s="3"/>
      <c r="F40" s="3"/>
      <c r="G40" s="3"/>
      <c r="H40" s="3"/>
      <c r="I40" s="3"/>
      <c r="J40" s="3"/>
      <c r="K40" s="3"/>
      <c r="L40" s="3"/>
      <c r="M40" s="3"/>
      <c r="N40" s="3"/>
      <c r="O40" s="3"/>
      <c r="P40" s="3"/>
      <c r="Q40" s="3"/>
      <c r="R40" s="3"/>
    </row>
    <row r="41">
      <c r="A41" s="3"/>
      <c r="B41" s="3"/>
      <c r="C41" s="3"/>
      <c r="D41" s="3"/>
      <c r="E41" s="3"/>
      <c r="F41" s="3"/>
      <c r="G41" s="3"/>
      <c r="H41" s="3"/>
      <c r="I41" s="3"/>
      <c r="J41" s="3"/>
      <c r="K41" s="3"/>
      <c r="L41" s="3"/>
      <c r="M41" s="3"/>
      <c r="N41" s="3"/>
      <c r="O41" s="3"/>
      <c r="P41" s="3"/>
      <c r="Q41" s="3"/>
      <c r="R41" s="3"/>
    </row>
    <row r="42">
      <c r="A42" s="3"/>
      <c r="B42" s="3"/>
      <c r="C42" s="3"/>
      <c r="D42" s="3"/>
      <c r="E42" s="3"/>
      <c r="F42" s="3"/>
      <c r="G42" s="3"/>
      <c r="H42" s="3"/>
      <c r="I42" s="3"/>
      <c r="J42" s="3"/>
      <c r="K42" s="3"/>
      <c r="L42" s="3"/>
      <c r="M42" s="3"/>
      <c r="N42" s="3"/>
      <c r="O42" s="3"/>
      <c r="P42" s="3"/>
      <c r="Q42" s="3"/>
      <c r="R42" s="3"/>
    </row>
    <row r="43"/>
    <row r="44"/>
    <row r="45"/>
    <row r="46"/>
    <row r="47"/>
    <row r="48"/>
    <row r="49"/>
    <row r="50"/>
  </sheetData>
  <mergeCells count="43">
    <mergeCell ref="A2:J2"/>
    <mergeCell ref="I4:J4"/>
    <mergeCell ref="A6:J6"/>
    <mergeCell ref="A7:I7"/>
    <mergeCell ref="A8:J8"/>
    <mergeCell ref="A9:J9"/>
    <mergeCell ref="A10:I10"/>
    <mergeCell ref="A11:I11"/>
    <mergeCell ref="A12:I12"/>
    <mergeCell ref="A13:I13"/>
    <mergeCell ref="A14:E14"/>
    <mergeCell ref="I14:J14"/>
    <mergeCell ref="A15:E15"/>
    <mergeCell ref="I15:J15"/>
    <mergeCell ref="A16:E16"/>
    <mergeCell ref="I16:J16"/>
    <mergeCell ref="A17:E17"/>
    <mergeCell ref="I17:J17"/>
    <mergeCell ref="A18:E18"/>
    <mergeCell ref="I18:J18"/>
    <mergeCell ref="A19:E19"/>
    <mergeCell ref="I19:J19"/>
    <mergeCell ref="A20:E20"/>
    <mergeCell ref="I20:J20"/>
    <mergeCell ref="A21:E21"/>
    <mergeCell ref="I21:J21"/>
    <mergeCell ref="L21:M21"/>
    <mergeCell ref="A22:E22"/>
    <mergeCell ref="I22:J22"/>
    <mergeCell ref="L22:M22"/>
    <mergeCell ref="A23:E23"/>
    <mergeCell ref="I23:J23"/>
    <mergeCell ref="L23:M23"/>
    <mergeCell ref="A24:E24"/>
    <mergeCell ref="I24:J24"/>
    <mergeCell ref="L24:M24"/>
    <mergeCell ref="A25:E25"/>
    <mergeCell ref="I25:J25"/>
    <mergeCell ref="L25:M25"/>
    <mergeCell ref="A27:J27"/>
    <mergeCell ref="A29:F29"/>
    <mergeCell ref="I29:J29"/>
    <mergeCell ref="A30:F30"/>
  </mergeCells>
  <printOptions headings="0" gridLines="0"/>
  <pageMargins left="0.70078740157480324" right="0.70078740157480324" top="0.75196850393700787" bottom="0.75196850393700787" header="0.29999999999999999" footer="0.29999999999999999"/>
  <pageSetup paperSize="9" scale="77" fitToWidth="1" fitToHeight="0" pageOrder="downThenOver" orientation="portrait" usePrinterDefaults="1" blackAndWhite="0" draft="0" cellComments="none" useFirstPageNumber="0"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tabColor rgb="FF92D050"/>
    <outlinePr applyStyles="0" summaryBelow="1" summaryRight="1" showOutlineSymbols="1"/>
    <pageSetUpPr autoPageBreaks="1" fitToPage="1"/>
  </sheetPr>
  <sheetViews>
    <sheetView topLeftCell="A37" zoomScale="100" workbookViewId="0">
      <selection activeCell="A1" activeCellId="0" sqref="A1"/>
    </sheetView>
  </sheetViews>
  <sheetFormatPr defaultRowHeight="14.25"/>
  <cols>
    <col min="1" max="5" style="0" width="9.140625"/>
    <col customWidth="1" min="6" max="8" style="0" width="19.421875"/>
    <col customWidth="1" min="9" max="9" style="0" width="18.7109375"/>
    <col min="10" max="10" style="0" width="9.140625"/>
    <col customWidth="1" min="11" max="11" style="0" width="17.140625"/>
    <col min="12" max="16384" style="0" width="9.140625"/>
  </cols>
  <sheetData>
    <row r="1" s="1" customFormat="1">
      <c r="A1" s="1"/>
      <c r="F1" s="1"/>
      <c r="G1" s="1"/>
      <c r="H1" s="1"/>
      <c r="I1" s="1"/>
      <c r="J1" s="1"/>
      <c r="K1" s="1"/>
      <c r="L1" s="1"/>
      <c r="M1" s="1"/>
      <c r="N1" s="1"/>
      <c r="O1" s="1"/>
      <c r="P1" s="1"/>
      <c r="Q1" s="1"/>
      <c r="R1" s="1"/>
    </row>
    <row r="2" ht="54.75" customHeight="1">
      <c r="A2" s="2" t="s">
        <v>0</v>
      </c>
      <c r="B2" s="2"/>
      <c r="C2" s="2"/>
      <c r="D2" s="2"/>
      <c r="E2" s="2"/>
      <c r="F2" s="2"/>
      <c r="G2" s="2"/>
      <c r="H2" s="2"/>
      <c r="I2" s="2"/>
      <c r="J2" s="3"/>
      <c r="K2" s="3"/>
      <c r="L2" s="3"/>
      <c r="M2" s="3"/>
      <c r="N2" s="3"/>
      <c r="O2" s="3"/>
      <c r="P2" s="3"/>
      <c r="Q2" s="3"/>
    </row>
    <row r="3" ht="14.25">
      <c r="A3" s="3"/>
      <c r="B3" s="3"/>
      <c r="C3" s="3"/>
      <c r="D3" s="3"/>
      <c r="E3" s="3"/>
      <c r="F3" s="3"/>
      <c r="G3" s="3"/>
      <c r="H3" s="3"/>
      <c r="I3" s="3"/>
      <c r="J3" s="3"/>
      <c r="K3" s="3"/>
      <c r="L3" s="3"/>
      <c r="M3" s="3"/>
      <c r="N3" s="3"/>
      <c r="O3" s="3"/>
      <c r="P3" s="3"/>
      <c r="Q3" s="3"/>
    </row>
    <row r="4" ht="14.25">
      <c r="A4" s="3"/>
      <c r="B4" s="3"/>
      <c r="C4" s="3"/>
      <c r="D4" s="3"/>
      <c r="E4" s="3"/>
      <c r="F4" s="3"/>
      <c r="G4" s="3"/>
      <c r="H4" s="3"/>
      <c r="I4" s="4" t="s">
        <v>42</v>
      </c>
      <c r="J4" s="3"/>
      <c r="K4" s="3"/>
      <c r="L4" s="3"/>
      <c r="M4" s="3"/>
      <c r="N4" s="3"/>
      <c r="O4" s="3"/>
      <c r="P4" s="3"/>
      <c r="Q4" s="3"/>
    </row>
    <row r="5" ht="14.25">
      <c r="A5" s="3"/>
      <c r="B5" s="3"/>
      <c r="C5" s="3"/>
      <c r="D5" s="3"/>
      <c r="E5" s="3"/>
      <c r="F5" s="3"/>
      <c r="G5" s="3"/>
      <c r="H5" s="3"/>
      <c r="I5" s="3"/>
      <c r="J5" s="3"/>
      <c r="K5" s="3"/>
      <c r="L5" s="3"/>
      <c r="M5" s="3"/>
      <c r="N5" s="3"/>
      <c r="O5" s="3"/>
      <c r="P5" s="3"/>
      <c r="Q5" s="3"/>
    </row>
    <row r="6" ht="36" customHeight="1">
      <c r="A6" s="5" t="s">
        <v>2</v>
      </c>
      <c r="B6" s="5"/>
      <c r="C6" s="5"/>
      <c r="D6" s="5"/>
      <c r="E6" s="5"/>
      <c r="F6" s="5"/>
      <c r="G6" s="5"/>
      <c r="H6" s="5"/>
      <c r="I6" s="5"/>
      <c r="J6" s="5"/>
      <c r="K6" s="5"/>
      <c r="L6" s="5"/>
      <c r="M6" s="3"/>
      <c r="N6" s="3"/>
      <c r="O6" s="3"/>
      <c r="P6" s="3"/>
      <c r="Q6" s="3"/>
    </row>
    <row r="7" ht="14.25">
      <c r="A7" s="5" t="s">
        <v>3</v>
      </c>
      <c r="B7" s="5"/>
      <c r="C7" s="5"/>
      <c r="D7" s="5"/>
      <c r="E7" s="5"/>
      <c r="F7" s="5"/>
      <c r="G7" s="5"/>
      <c r="H7" s="5"/>
      <c r="I7" s="5"/>
      <c r="J7" s="5"/>
      <c r="K7" s="5"/>
      <c r="L7" s="5"/>
      <c r="M7" s="3"/>
      <c r="N7" s="3"/>
      <c r="O7" s="3"/>
      <c r="P7" s="3"/>
      <c r="Q7" s="3"/>
    </row>
    <row r="8" ht="34.5" customHeight="1">
      <c r="A8" s="5" t="s">
        <v>4</v>
      </c>
      <c r="B8" s="5"/>
      <c r="C8" s="5"/>
      <c r="D8" s="5"/>
      <c r="E8" s="5"/>
      <c r="F8" s="5"/>
      <c r="G8" s="5"/>
      <c r="H8" s="5"/>
      <c r="I8" s="5"/>
      <c r="J8" s="5"/>
      <c r="K8" s="5"/>
      <c r="L8" s="5"/>
      <c r="M8" s="3"/>
      <c r="N8" s="3"/>
      <c r="O8" s="3"/>
      <c r="P8" s="3"/>
      <c r="Q8" s="3"/>
    </row>
    <row r="9" ht="44.25" customHeight="1">
      <c r="A9" s="5" t="s">
        <v>5</v>
      </c>
      <c r="B9" s="5"/>
      <c r="C9" s="5"/>
      <c r="D9" s="5"/>
      <c r="E9" s="5"/>
      <c r="F9" s="5"/>
      <c r="G9" s="5"/>
      <c r="H9" s="5"/>
      <c r="I9" s="5"/>
      <c r="J9" s="6"/>
      <c r="K9" s="6"/>
      <c r="L9" s="6"/>
      <c r="M9" s="3"/>
      <c r="N9" s="3"/>
      <c r="O9" s="3"/>
      <c r="P9" s="3"/>
      <c r="Q9" s="3"/>
    </row>
    <row r="10" ht="14.25">
      <c r="A10" s="5" t="s">
        <v>6</v>
      </c>
      <c r="B10" s="5"/>
      <c r="C10" s="5"/>
      <c r="D10" s="5"/>
      <c r="E10" s="5"/>
      <c r="F10" s="5"/>
      <c r="G10" s="5"/>
      <c r="H10" s="5"/>
      <c r="I10" s="5"/>
      <c r="J10" s="5"/>
      <c r="K10" s="5"/>
      <c r="L10" s="5"/>
      <c r="M10" s="3"/>
      <c r="N10" s="3"/>
      <c r="O10" s="3"/>
      <c r="P10" s="3"/>
      <c r="Q10" s="3"/>
    </row>
    <row r="11" ht="14.25">
      <c r="A11" s="5" t="s">
        <v>7</v>
      </c>
      <c r="B11" s="5"/>
      <c r="C11" s="5"/>
      <c r="D11" s="5"/>
      <c r="E11" s="5"/>
      <c r="F11" s="5"/>
      <c r="G11" s="5"/>
      <c r="H11" s="5"/>
      <c r="I11" s="5"/>
      <c r="J11" s="5"/>
      <c r="K11" s="5"/>
      <c r="L11" s="5"/>
      <c r="M11" s="3"/>
      <c r="N11" s="3"/>
      <c r="O11" s="3"/>
      <c r="P11" s="3"/>
      <c r="Q11" s="3"/>
    </row>
    <row r="12" ht="14.25">
      <c r="A12" s="5" t="s">
        <v>8</v>
      </c>
      <c r="B12" s="5"/>
      <c r="C12" s="5"/>
      <c r="D12" s="5"/>
      <c r="E12" s="5"/>
      <c r="F12" s="5"/>
      <c r="G12" s="5"/>
      <c r="H12" s="5"/>
      <c r="I12" s="5"/>
      <c r="J12" s="5"/>
      <c r="K12" s="5"/>
      <c r="L12" s="5"/>
      <c r="M12" s="3"/>
      <c r="N12" s="3"/>
      <c r="O12" s="3"/>
      <c r="P12" s="3"/>
      <c r="Q12" s="3"/>
    </row>
    <row r="13" ht="14.25">
      <c r="A13" s="7" t="s">
        <v>9</v>
      </c>
      <c r="B13" s="7"/>
      <c r="C13" s="7"/>
      <c r="D13" s="7"/>
      <c r="E13" s="7"/>
      <c r="F13" s="7"/>
      <c r="G13" s="7"/>
      <c r="H13" s="7"/>
      <c r="I13" s="7"/>
      <c r="J13" s="5"/>
      <c r="K13" s="5"/>
      <c r="L13" s="5"/>
      <c r="M13" s="3"/>
      <c r="N13" s="3"/>
      <c r="O13" s="3"/>
      <c r="P13" s="3"/>
      <c r="Q13" s="3"/>
    </row>
    <row r="14" ht="71.25">
      <c r="A14" s="8" t="s">
        <v>10</v>
      </c>
      <c r="B14" s="9"/>
      <c r="C14" s="9"/>
      <c r="D14" s="9"/>
      <c r="E14" s="10"/>
      <c r="F14" s="11" t="s">
        <v>11</v>
      </c>
      <c r="G14" s="11" t="s">
        <v>33</v>
      </c>
      <c r="H14" s="11" t="s">
        <v>34</v>
      </c>
      <c r="I14" s="61" t="s">
        <v>14</v>
      </c>
      <c r="J14" s="12"/>
      <c r="K14" s="12"/>
      <c r="L14" s="12"/>
      <c r="M14" s="12"/>
      <c r="N14" s="12"/>
      <c r="O14" s="12"/>
      <c r="P14" s="12"/>
      <c r="Q14" s="12"/>
    </row>
    <row r="15" ht="14.25">
      <c r="A15" s="8">
        <v>1</v>
      </c>
      <c r="B15" s="9"/>
      <c r="C15" s="9"/>
      <c r="D15" s="9"/>
      <c r="E15" s="10"/>
      <c r="F15" s="61">
        <v>2</v>
      </c>
      <c r="G15" s="61">
        <v>3</v>
      </c>
      <c r="H15" s="61">
        <v>4</v>
      </c>
      <c r="I15" s="11" t="s">
        <v>15</v>
      </c>
      <c r="J15" s="4"/>
      <c r="K15" s="4"/>
      <c r="L15" s="4"/>
      <c r="M15" s="4"/>
      <c r="N15" s="4"/>
      <c r="O15" s="4"/>
      <c r="P15" s="4"/>
      <c r="Q15" s="4"/>
    </row>
    <row r="16" ht="14.25">
      <c r="A16" s="62" t="s">
        <v>43</v>
      </c>
      <c r="B16" s="63"/>
      <c r="C16" s="63"/>
      <c r="D16" s="63"/>
      <c r="E16" s="64"/>
      <c r="F16" s="65">
        <f>F17+F18+F19+F20+F21</f>
        <v>892.16477493272873</v>
      </c>
      <c r="G16" s="58">
        <f>G17</f>
        <v>117649</v>
      </c>
      <c r="H16" s="66">
        <f>H17</f>
        <v>99</v>
      </c>
      <c r="I16" s="67">
        <f>I17+I18+I19+I20+I21</f>
        <v>103912.67066999999</v>
      </c>
      <c r="J16" s="4"/>
      <c r="K16" s="19"/>
      <c r="L16" s="4"/>
      <c r="M16" s="4"/>
      <c r="N16" s="4"/>
      <c r="O16" s="4"/>
      <c r="P16" s="4"/>
      <c r="Q16" s="4"/>
    </row>
    <row r="17" ht="14.25">
      <c r="A17" s="62" t="s">
        <v>44</v>
      </c>
      <c r="B17" s="63"/>
      <c r="C17" s="63"/>
      <c r="D17" s="63"/>
      <c r="E17" s="64"/>
      <c r="F17" s="65">
        <f t="shared" ref="F17:F21" si="2">I17*1000/G17/(H17/100)</f>
        <v>299.81922498278777</v>
      </c>
      <c r="G17" s="58">
        <v>117649</v>
      </c>
      <c r="H17" s="66">
        <v>99</v>
      </c>
      <c r="I17" s="67">
        <v>34920.697679999997</v>
      </c>
      <c r="J17" s="3"/>
      <c r="K17" s="19"/>
      <c r="L17" s="3"/>
      <c r="M17" s="3"/>
      <c r="N17" s="3"/>
      <c r="O17" s="3"/>
      <c r="P17" s="3"/>
      <c r="Q17" s="3"/>
    </row>
    <row r="18" ht="14.25">
      <c r="A18" s="62" t="s">
        <v>45</v>
      </c>
      <c r="B18" s="63"/>
      <c r="C18" s="63"/>
      <c r="D18" s="63"/>
      <c r="E18" s="64"/>
      <c r="F18" s="65">
        <f t="shared" si="2"/>
        <v>215.9508742449184</v>
      </c>
      <c r="G18" s="58">
        <v>117649</v>
      </c>
      <c r="H18" s="66">
        <v>99</v>
      </c>
      <c r="I18" s="67">
        <v>25152.340359999998</v>
      </c>
      <c r="J18" s="3"/>
      <c r="K18" s="19"/>
      <c r="L18" s="3"/>
      <c r="M18" s="3"/>
      <c r="N18" s="3"/>
      <c r="O18" s="3"/>
      <c r="P18" s="3"/>
      <c r="Q18" s="3"/>
    </row>
    <row r="19" ht="14.25">
      <c r="A19" s="62" t="s">
        <v>46</v>
      </c>
      <c r="B19" s="63"/>
      <c r="C19" s="63"/>
      <c r="D19" s="63"/>
      <c r="E19" s="64"/>
      <c r="F19" s="65">
        <f t="shared" si="2"/>
        <v>100.27737592329727</v>
      </c>
      <c r="G19" s="58">
        <v>117649</v>
      </c>
      <c r="H19" s="66">
        <v>99</v>
      </c>
      <c r="I19" s="67">
        <v>11679.55767</v>
      </c>
      <c r="J19" s="3"/>
      <c r="K19" s="19"/>
      <c r="L19" s="3"/>
      <c r="M19" s="3"/>
      <c r="N19" s="3"/>
      <c r="O19" s="3"/>
      <c r="P19" s="3"/>
      <c r="Q19" s="3"/>
    </row>
    <row r="20" ht="14.25">
      <c r="A20" s="62" t="s">
        <v>47</v>
      </c>
      <c r="B20" s="63"/>
      <c r="C20" s="63"/>
      <c r="D20" s="63"/>
      <c r="E20" s="64"/>
      <c r="F20" s="65">
        <f t="shared" si="2"/>
        <v>171.18057102057816</v>
      </c>
      <c r="G20" s="58">
        <v>117649</v>
      </c>
      <c r="H20" s="66">
        <v>99</v>
      </c>
      <c r="I20" s="67">
        <v>19937.83077</v>
      </c>
      <c r="J20" s="3"/>
      <c r="K20" s="19"/>
      <c r="L20" s="3"/>
      <c r="M20" s="3"/>
      <c r="N20" s="3"/>
      <c r="O20" s="3"/>
      <c r="P20" s="3"/>
      <c r="Q20" s="3"/>
    </row>
    <row r="21" ht="14.25">
      <c r="A21" s="62" t="s">
        <v>48</v>
      </c>
      <c r="B21" s="63"/>
      <c r="C21" s="63"/>
      <c r="D21" s="63"/>
      <c r="E21" s="64"/>
      <c r="F21" s="65">
        <f t="shared" si="2"/>
        <v>104.93672876114715</v>
      </c>
      <c r="G21" s="58">
        <v>117649</v>
      </c>
      <c r="H21" s="66">
        <v>99</v>
      </c>
      <c r="I21" s="67">
        <v>12222.244189999999</v>
      </c>
      <c r="J21" s="3"/>
      <c r="K21" s="19"/>
      <c r="L21" s="3"/>
      <c r="M21" s="3"/>
      <c r="N21" s="3"/>
      <c r="O21" s="3"/>
      <c r="P21" s="3"/>
      <c r="Q21" s="3"/>
    </row>
    <row r="22" ht="14.25">
      <c r="A22" s="62" t="s">
        <v>35</v>
      </c>
      <c r="B22" s="63"/>
      <c r="C22" s="63"/>
      <c r="D22" s="63"/>
      <c r="E22" s="64"/>
      <c r="F22" s="65">
        <f>F23+F24+F25</f>
        <v>3294.1624441681561</v>
      </c>
      <c r="G22" s="68">
        <f>G23</f>
        <v>117649</v>
      </c>
      <c r="H22" s="66">
        <f>H23</f>
        <v>99</v>
      </c>
      <c r="I22" s="67">
        <f>I23+I24+I25</f>
        <v>383679.36822</v>
      </c>
      <c r="J22" s="3"/>
      <c r="K22" s="19"/>
      <c r="L22" s="3"/>
      <c r="M22" s="3"/>
      <c r="N22" s="3"/>
      <c r="O22" s="3"/>
      <c r="P22" s="3"/>
      <c r="Q22" s="3"/>
    </row>
    <row r="23" ht="14.25">
      <c r="A23" s="62" t="s">
        <v>36</v>
      </c>
      <c r="B23" s="63"/>
      <c r="C23" s="63"/>
      <c r="D23" s="63"/>
      <c r="E23" s="64"/>
      <c r="F23" s="65">
        <f t="shared" ref="F23:F48" si="3">I23*1000/G23/(H23/100)</f>
        <v>187.48830586719561</v>
      </c>
      <c r="G23" s="58">
        <v>117649</v>
      </c>
      <c r="H23" s="66">
        <v>99</v>
      </c>
      <c r="I23" s="67">
        <v>21837.23358</v>
      </c>
      <c r="J23" s="3"/>
      <c r="K23" s="19"/>
      <c r="L23" s="3"/>
      <c r="M23" s="3"/>
      <c r="N23" s="3"/>
      <c r="O23" s="3"/>
      <c r="P23" s="3"/>
      <c r="Q23" s="3"/>
    </row>
    <row r="24" ht="14.25">
      <c r="A24" s="62" t="s">
        <v>49</v>
      </c>
      <c r="B24" s="63"/>
      <c r="C24" s="63"/>
      <c r="D24" s="63"/>
      <c r="E24" s="64"/>
      <c r="F24" s="65">
        <f t="shared" si="3"/>
        <v>1816.1043101930234</v>
      </c>
      <c r="G24" s="58">
        <v>117649</v>
      </c>
      <c r="H24" s="66">
        <v>99</v>
      </c>
      <c r="I24" s="67">
        <v>211526.22743</v>
      </c>
      <c r="J24" s="3"/>
      <c r="K24" s="19"/>
      <c r="L24" s="3"/>
      <c r="M24" s="3"/>
      <c r="N24" s="3"/>
      <c r="O24" s="3"/>
      <c r="P24" s="3"/>
      <c r="Q24" s="3"/>
    </row>
    <row r="25" ht="14.25">
      <c r="A25" s="69" t="s">
        <v>50</v>
      </c>
      <c r="B25" s="70"/>
      <c r="C25" s="70"/>
      <c r="D25" s="70"/>
      <c r="E25" s="71"/>
      <c r="F25" s="65">
        <f t="shared" si="3"/>
        <v>1290.5698281079374</v>
      </c>
      <c r="G25" s="58">
        <v>117649</v>
      </c>
      <c r="H25" s="66">
        <v>99</v>
      </c>
      <c r="I25" s="67">
        <v>150315.90721</v>
      </c>
      <c r="J25" s="4"/>
      <c r="K25" s="19"/>
      <c r="L25" s="4"/>
      <c r="M25" s="4"/>
      <c r="N25" s="4"/>
      <c r="O25" s="4"/>
      <c r="P25" s="4"/>
      <c r="Q25" s="4"/>
    </row>
    <row r="26" ht="14.25">
      <c r="A26" s="62" t="s">
        <v>51</v>
      </c>
      <c r="B26" s="63"/>
      <c r="C26" s="63"/>
      <c r="D26" s="63"/>
      <c r="E26" s="64"/>
      <c r="F26" s="57">
        <f>F27</f>
        <v>95.769958507805839</v>
      </c>
      <c r="G26" s="68">
        <f>G27</f>
        <v>117649</v>
      </c>
      <c r="H26" s="66">
        <f>H27</f>
        <v>99</v>
      </c>
      <c r="I26" s="67">
        <f>I27</f>
        <v>11154.56745</v>
      </c>
      <c r="J26" s="4"/>
      <c r="K26" s="19"/>
      <c r="L26" s="4"/>
      <c r="M26" s="4"/>
      <c r="N26" s="4"/>
      <c r="O26" s="4"/>
      <c r="P26" s="4"/>
      <c r="Q26" s="4"/>
    </row>
    <row r="27" ht="14.25">
      <c r="A27" s="62" t="s">
        <v>52</v>
      </c>
      <c r="B27" s="63"/>
      <c r="C27" s="63"/>
      <c r="D27" s="63"/>
      <c r="E27" s="64"/>
      <c r="F27" s="65">
        <f>I27*1000/G27/(H27/100)</f>
        <v>95.769958507805839</v>
      </c>
      <c r="G27" s="58">
        <v>117649</v>
      </c>
      <c r="H27" s="66">
        <v>99</v>
      </c>
      <c r="I27" s="67">
        <v>11154.56745</v>
      </c>
      <c r="J27" s="3"/>
      <c r="K27" s="19"/>
      <c r="L27" s="3"/>
      <c r="M27" s="3"/>
      <c r="N27" s="3"/>
      <c r="O27" s="3"/>
      <c r="P27" s="3"/>
      <c r="Q27" s="3"/>
    </row>
    <row r="28" ht="14.25">
      <c r="A28" s="62" t="s">
        <v>53</v>
      </c>
      <c r="B28" s="63"/>
      <c r="C28" s="63"/>
      <c r="D28" s="63"/>
      <c r="E28" s="64"/>
      <c r="F28" s="57">
        <f>F29</f>
        <v>80.728352123604097</v>
      </c>
      <c r="G28" s="72">
        <f>G29</f>
        <v>117649</v>
      </c>
      <c r="H28" s="73">
        <f>H29</f>
        <v>99</v>
      </c>
      <c r="I28" s="67">
        <f>I29</f>
        <v>9402.6337999999996</v>
      </c>
      <c r="J28" s="4"/>
      <c r="K28" s="19"/>
      <c r="L28" s="4"/>
      <c r="M28" s="4"/>
      <c r="N28" s="4"/>
      <c r="O28" s="4"/>
      <c r="P28" s="4"/>
      <c r="Q28" s="4"/>
    </row>
    <row r="29" ht="14.25">
      <c r="A29" s="62" t="s">
        <v>54</v>
      </c>
      <c r="B29" s="63"/>
      <c r="C29" s="63"/>
      <c r="D29" s="63"/>
      <c r="E29" s="64"/>
      <c r="F29" s="65">
        <f>I29*1000/G29/(H29/100)</f>
        <v>80.728352123604097</v>
      </c>
      <c r="G29" s="58">
        <v>117649</v>
      </c>
      <c r="H29" s="66">
        <v>99</v>
      </c>
      <c r="I29" s="67">
        <v>9402.6337999999996</v>
      </c>
      <c r="J29" s="3"/>
      <c r="K29" s="19"/>
      <c r="L29" s="3"/>
      <c r="M29" s="3"/>
      <c r="N29" s="3"/>
      <c r="O29" s="3"/>
      <c r="P29" s="3"/>
      <c r="Q29" s="3"/>
    </row>
    <row r="30" ht="14.25">
      <c r="A30" s="62" t="s">
        <v>55</v>
      </c>
      <c r="B30" s="63"/>
      <c r="C30" s="63"/>
      <c r="D30" s="63"/>
      <c r="E30" s="64"/>
      <c r="F30" s="57">
        <f>F31</f>
        <v>142.71800272871255</v>
      </c>
      <c r="G30" s="72">
        <f>G31</f>
        <v>117649</v>
      </c>
      <c r="H30" s="73">
        <f>H31</f>
        <v>99</v>
      </c>
      <c r="I30" s="67">
        <f>I31</f>
        <v>16622.723999999998</v>
      </c>
      <c r="J30" s="4"/>
      <c r="K30" s="19"/>
      <c r="L30" s="4"/>
      <c r="M30" s="4"/>
      <c r="N30" s="4"/>
      <c r="O30" s="4"/>
      <c r="P30" s="4"/>
      <c r="Q30" s="4"/>
    </row>
    <row r="31" ht="14.25">
      <c r="A31" s="62" t="s">
        <v>56</v>
      </c>
      <c r="B31" s="63"/>
      <c r="C31" s="63"/>
      <c r="D31" s="63"/>
      <c r="E31" s="64"/>
      <c r="F31" s="65">
        <f>I31*1000/G31/(H31/100)</f>
        <v>142.71800272871255</v>
      </c>
      <c r="G31" s="58">
        <v>117649</v>
      </c>
      <c r="H31" s="66">
        <v>99</v>
      </c>
      <c r="I31" s="67">
        <v>16622.723999999998</v>
      </c>
      <c r="J31" s="3"/>
      <c r="K31" s="19"/>
      <c r="L31" s="3"/>
      <c r="M31" s="3"/>
      <c r="N31" s="3"/>
      <c r="O31" s="3"/>
      <c r="P31" s="3"/>
      <c r="Q31" s="3"/>
    </row>
    <row r="32" ht="14.25">
      <c r="A32" s="62" t="s">
        <v>57</v>
      </c>
      <c r="B32" s="63"/>
      <c r="C32" s="63"/>
      <c r="D32" s="63"/>
      <c r="E32" s="64"/>
      <c r="F32" s="65">
        <f>F33+F34</f>
        <v>656.8066833109375</v>
      </c>
      <c r="G32" s="68">
        <f>G33</f>
        <v>117649</v>
      </c>
      <c r="H32" s="66">
        <f>H33</f>
        <v>99</v>
      </c>
      <c r="I32" s="67">
        <f>I33+I34</f>
        <v>76499.922990000006</v>
      </c>
      <c r="J32" s="4"/>
      <c r="K32" s="19"/>
      <c r="L32" s="4"/>
      <c r="M32" s="4"/>
      <c r="N32" s="4"/>
      <c r="O32" s="4"/>
      <c r="P32" s="4"/>
      <c r="Q32" s="4"/>
    </row>
    <row r="33" ht="14.25">
      <c r="A33" s="69" t="s">
        <v>58</v>
      </c>
      <c r="B33" s="70"/>
      <c r="C33" s="70"/>
      <c r="D33" s="70"/>
      <c r="E33" s="71"/>
      <c r="F33" s="65">
        <f t="shared" ref="F33:F34" si="4">I33*1000/G33/(H33/100)</f>
        <v>184.24701699997709</v>
      </c>
      <c r="G33" s="58">
        <v>117649</v>
      </c>
      <c r="H33" s="66">
        <v>99</v>
      </c>
      <c r="I33" s="67">
        <v>21459.712530000001</v>
      </c>
      <c r="J33" s="4"/>
      <c r="K33" s="19"/>
      <c r="L33" s="4"/>
      <c r="M33" s="4"/>
      <c r="N33" s="4"/>
      <c r="O33" s="4"/>
      <c r="P33" s="4"/>
      <c r="Q33" s="4"/>
    </row>
    <row r="34" ht="14.25">
      <c r="A34" s="62" t="s">
        <v>59</v>
      </c>
      <c r="B34" s="63"/>
      <c r="C34" s="63"/>
      <c r="D34" s="63"/>
      <c r="E34" s="64"/>
      <c r="F34" s="65">
        <f t="shared" si="4"/>
        <v>472.55966631096044</v>
      </c>
      <c r="G34" s="58">
        <v>117649</v>
      </c>
      <c r="H34" s="66">
        <v>99</v>
      </c>
      <c r="I34" s="67">
        <v>55040.210460000002</v>
      </c>
      <c r="J34" s="3"/>
      <c r="K34" s="19"/>
      <c r="L34" s="3"/>
      <c r="M34" s="3"/>
      <c r="N34" s="3"/>
      <c r="O34" s="3"/>
      <c r="P34" s="3"/>
      <c r="Q34" s="3"/>
    </row>
    <row r="35" ht="14.25">
      <c r="A35" s="62" t="s">
        <v>60</v>
      </c>
      <c r="B35" s="63"/>
      <c r="C35" s="63"/>
      <c r="D35" s="63"/>
      <c r="E35" s="64"/>
      <c r="F35" s="57">
        <f>F36</f>
        <v>106.35479264592134</v>
      </c>
      <c r="G35" s="72">
        <f>G36</f>
        <v>117649</v>
      </c>
      <c r="H35" s="73">
        <f>H36</f>
        <v>99</v>
      </c>
      <c r="I35" s="67">
        <f>I36</f>
        <v>12387.40965</v>
      </c>
      <c r="J35" s="3"/>
      <c r="K35" s="19"/>
      <c r="L35" s="3"/>
      <c r="M35" s="3"/>
      <c r="N35" s="3"/>
      <c r="O35" s="3"/>
      <c r="P35" s="3"/>
      <c r="Q35" s="3"/>
    </row>
    <row r="36" ht="14.25">
      <c r="A36" s="62" t="s">
        <v>61</v>
      </c>
      <c r="B36" s="63"/>
      <c r="C36" s="63"/>
      <c r="D36" s="63"/>
      <c r="E36" s="64"/>
      <c r="F36" s="65">
        <f>I36*1000/G36/(H36/100)</f>
        <v>106.35479264592134</v>
      </c>
      <c r="G36" s="58">
        <v>117649</v>
      </c>
      <c r="H36" s="66">
        <v>99</v>
      </c>
      <c r="I36" s="67">
        <v>12387.40965</v>
      </c>
      <c r="J36" s="3"/>
      <c r="K36" s="19"/>
      <c r="L36" s="3"/>
      <c r="M36" s="3"/>
      <c r="N36" s="3"/>
      <c r="O36" s="3"/>
      <c r="P36" s="3"/>
      <c r="Q36" s="3"/>
    </row>
    <row r="37" ht="14.25">
      <c r="A37" s="62" t="s">
        <v>62</v>
      </c>
      <c r="B37" s="63"/>
      <c r="C37" s="63"/>
      <c r="D37" s="63"/>
      <c r="E37" s="64"/>
      <c r="F37" s="57">
        <f>F38</f>
        <v>63.103843645165711</v>
      </c>
      <c r="G37" s="72">
        <f>G38</f>
        <v>117649</v>
      </c>
      <c r="H37" s="73">
        <f>H38</f>
        <v>99</v>
      </c>
      <c r="I37" s="67">
        <f>I38</f>
        <v>7349.8630599999997</v>
      </c>
      <c r="J37" s="3"/>
      <c r="K37" s="19"/>
      <c r="L37" s="3"/>
      <c r="M37" s="3"/>
      <c r="N37" s="3"/>
      <c r="O37" s="3"/>
      <c r="P37" s="3"/>
      <c r="Q37" s="3"/>
    </row>
    <row r="38" ht="14.25">
      <c r="A38" s="62" t="s">
        <v>63</v>
      </c>
      <c r="B38" s="63"/>
      <c r="C38" s="63"/>
      <c r="D38" s="63"/>
      <c r="E38" s="64"/>
      <c r="F38" s="65">
        <f>I38*1000/G38/(H38/100)</f>
        <v>63.103843645165711</v>
      </c>
      <c r="G38" s="58">
        <v>117649</v>
      </c>
      <c r="H38" s="66">
        <v>99</v>
      </c>
      <c r="I38" s="67">
        <v>7349.8630599999997</v>
      </c>
      <c r="J38" s="3"/>
      <c r="K38" s="19"/>
      <c r="L38" s="3"/>
      <c r="M38" s="3"/>
      <c r="N38" s="3"/>
      <c r="O38" s="3"/>
      <c r="P38" s="3"/>
      <c r="Q38" s="3"/>
    </row>
    <row r="39" ht="14.25">
      <c r="A39" s="62" t="s">
        <v>64</v>
      </c>
      <c r="B39" s="63"/>
      <c r="C39" s="63"/>
      <c r="D39" s="63"/>
      <c r="E39" s="64"/>
      <c r="F39" s="57">
        <f>F40</f>
        <v>255.85924403964506</v>
      </c>
      <c r="G39" s="72">
        <f>G40</f>
        <v>117649</v>
      </c>
      <c r="H39" s="73">
        <f>H40</f>
        <v>99</v>
      </c>
      <c r="I39" s="67">
        <f>I40</f>
        <v>29800.568360000001</v>
      </c>
      <c r="J39" s="3"/>
      <c r="K39" s="19"/>
      <c r="L39" s="3"/>
      <c r="M39" s="3"/>
      <c r="N39" s="3"/>
      <c r="O39" s="3"/>
      <c r="P39" s="3"/>
      <c r="Q39" s="3"/>
    </row>
    <row r="40" ht="14.25">
      <c r="A40" s="69" t="s">
        <v>65</v>
      </c>
      <c r="B40" s="70"/>
      <c r="C40" s="70"/>
      <c r="D40" s="70"/>
      <c r="E40" s="71"/>
      <c r="F40" s="65">
        <f t="shared" si="3"/>
        <v>255.85924403964506</v>
      </c>
      <c r="G40" s="58">
        <v>117649</v>
      </c>
      <c r="H40" s="66">
        <v>99</v>
      </c>
      <c r="I40" s="67">
        <v>29800.568360000001</v>
      </c>
      <c r="J40" s="4"/>
      <c r="K40" s="19"/>
      <c r="L40" s="4"/>
      <c r="M40" s="4"/>
      <c r="N40" s="4"/>
      <c r="O40" s="4"/>
      <c r="P40" s="4"/>
      <c r="Q40" s="4"/>
    </row>
    <row r="41" ht="14.25">
      <c r="A41" s="62" t="s">
        <v>18</v>
      </c>
      <c r="B41" s="63"/>
      <c r="C41" s="63"/>
      <c r="D41" s="63"/>
      <c r="E41" s="64"/>
      <c r="F41" s="57">
        <f>F42</f>
        <v>323.31856967794374</v>
      </c>
      <c r="G41" s="72">
        <f>G42</f>
        <v>117649</v>
      </c>
      <c r="H41" s="73">
        <f>H42</f>
        <v>99</v>
      </c>
      <c r="I41" s="67">
        <f>I42</f>
        <v>37657.725339999997</v>
      </c>
      <c r="J41" s="4"/>
      <c r="K41" s="19"/>
      <c r="L41" s="4"/>
      <c r="M41" s="4"/>
      <c r="N41" s="4"/>
      <c r="O41" s="4"/>
      <c r="P41" s="4"/>
      <c r="Q41" s="4"/>
    </row>
    <row r="42" ht="27.75" customHeight="1">
      <c r="A42" s="69" t="s">
        <v>66</v>
      </c>
      <c r="B42" s="70"/>
      <c r="C42" s="70"/>
      <c r="D42" s="70"/>
      <c r="E42" s="71"/>
      <c r="F42" s="65">
        <f t="shared" si="3"/>
        <v>323.31856967794374</v>
      </c>
      <c r="G42" s="58">
        <v>117649</v>
      </c>
      <c r="H42" s="66">
        <v>99</v>
      </c>
      <c r="I42" s="67">
        <v>37657.725339999997</v>
      </c>
      <c r="J42" s="4"/>
      <c r="K42" s="19"/>
      <c r="L42" s="4"/>
      <c r="M42" s="4"/>
      <c r="N42" s="4"/>
      <c r="O42" s="4"/>
      <c r="P42" s="4"/>
      <c r="Q42" s="4"/>
    </row>
    <row r="43" ht="14.25">
      <c r="A43" s="62" t="s">
        <v>67</v>
      </c>
      <c r="B43" s="63"/>
      <c r="C43" s="63"/>
      <c r="D43" s="63"/>
      <c r="E43" s="64"/>
      <c r="F43" s="65">
        <f t="shared" si="3"/>
        <v>455.40181292084816</v>
      </c>
      <c r="G43" s="58">
        <v>117649</v>
      </c>
      <c r="H43" s="25">
        <v>98.5</v>
      </c>
      <c r="I43" s="67">
        <v>52773.904369999997</v>
      </c>
      <c r="J43" s="3"/>
      <c r="K43" s="19"/>
      <c r="L43" s="3"/>
      <c r="M43" s="3"/>
      <c r="N43" s="3"/>
      <c r="O43" s="3"/>
      <c r="P43" s="3"/>
      <c r="Q43" s="3"/>
    </row>
    <row r="44" ht="14.25">
      <c r="A44" s="62" t="s">
        <v>68</v>
      </c>
      <c r="B44" s="63"/>
      <c r="C44" s="63"/>
      <c r="D44" s="63"/>
      <c r="E44" s="64"/>
      <c r="F44" s="65">
        <f t="shared" si="3"/>
        <v>2762.0277635776151</v>
      </c>
      <c r="G44" s="58">
        <v>117649</v>
      </c>
      <c r="H44" s="66">
        <v>98</v>
      </c>
      <c r="I44" s="67">
        <v>318450.80826999998</v>
      </c>
      <c r="J44" s="3"/>
      <c r="K44" s="19"/>
      <c r="L44" s="3"/>
      <c r="M44" s="3"/>
      <c r="N44" s="3"/>
      <c r="O44" s="3"/>
      <c r="P44" s="3"/>
      <c r="Q44" s="3"/>
      <c r="R44" s="74"/>
    </row>
    <row r="45" ht="14.25">
      <c r="A45" s="62" t="s">
        <v>69</v>
      </c>
      <c r="B45" s="63"/>
      <c r="C45" s="63"/>
      <c r="D45" s="63"/>
      <c r="E45" s="64"/>
      <c r="F45" s="65">
        <f t="shared" si="3"/>
        <v>61.771676319519038</v>
      </c>
      <c r="G45" s="58">
        <v>117649</v>
      </c>
      <c r="H45" s="66">
        <v>98.700000000000003</v>
      </c>
      <c r="I45" s="67">
        <v>7172.9000599999999</v>
      </c>
      <c r="J45" s="3"/>
      <c r="K45" s="19"/>
      <c r="L45" s="3"/>
      <c r="M45" s="3"/>
      <c r="N45" s="3"/>
      <c r="O45" s="3"/>
      <c r="P45" s="3"/>
      <c r="Q45" s="3"/>
      <c r="R45" s="74"/>
    </row>
    <row r="46" ht="14.25">
      <c r="A46" s="62" t="s">
        <v>70</v>
      </c>
      <c r="B46" s="63"/>
      <c r="C46" s="63"/>
      <c r="D46" s="63"/>
      <c r="E46" s="64"/>
      <c r="F46" s="65">
        <f t="shared" si="3"/>
        <v>57.96967979338686</v>
      </c>
      <c r="G46" s="58">
        <v>117649</v>
      </c>
      <c r="H46" s="66">
        <v>98.599999999999994</v>
      </c>
      <c r="I46" s="67">
        <v>6724.5938100000003</v>
      </c>
      <c r="J46" s="3"/>
      <c r="K46" s="19"/>
      <c r="L46" s="3"/>
      <c r="M46" s="3"/>
      <c r="N46" s="3"/>
      <c r="O46" s="3"/>
      <c r="P46" s="3"/>
      <c r="Q46" s="3"/>
      <c r="R46" s="74"/>
    </row>
    <row r="47" ht="14.25">
      <c r="A47" s="69" t="s">
        <v>71</v>
      </c>
      <c r="B47" s="70"/>
      <c r="C47" s="70"/>
      <c r="D47" s="70"/>
      <c r="E47" s="71"/>
      <c r="F47" s="65">
        <f t="shared" si="3"/>
        <v>35.762398770699839</v>
      </c>
      <c r="G47" s="66">
        <v>141179</v>
      </c>
      <c r="H47" s="66">
        <v>98.700000000000003</v>
      </c>
      <c r="I47" s="67">
        <v>4983.2640000000001</v>
      </c>
      <c r="J47" s="4"/>
      <c r="K47" s="19"/>
      <c r="L47" s="4"/>
      <c r="M47" s="4"/>
      <c r="N47" s="4"/>
      <c r="O47" s="4"/>
      <c r="P47" s="4"/>
      <c r="Q47" s="4"/>
    </row>
    <row r="48" ht="14.25">
      <c r="A48" s="69" t="s">
        <v>72</v>
      </c>
      <c r="B48" s="70"/>
      <c r="C48" s="70"/>
      <c r="D48" s="70"/>
      <c r="E48" s="71"/>
      <c r="F48" s="65">
        <f t="shared" si="3"/>
        <v>561.87218350960927</v>
      </c>
      <c r="G48" s="66">
        <v>164709</v>
      </c>
      <c r="H48" s="66">
        <v>95</v>
      </c>
      <c r="I48" s="67">
        <v>87918.135200000004</v>
      </c>
      <c r="J48" s="75"/>
      <c r="K48" s="75"/>
      <c r="L48" s="4"/>
      <c r="M48" s="4"/>
      <c r="N48" s="4"/>
      <c r="O48" s="4"/>
      <c r="P48" s="4"/>
      <c r="Q48" s="4"/>
    </row>
    <row r="49" ht="14.25">
      <c r="A49" s="35" t="s">
        <v>23</v>
      </c>
      <c r="B49" s="36"/>
      <c r="C49" s="36"/>
      <c r="D49" s="36"/>
      <c r="E49" s="37"/>
      <c r="F49" s="76">
        <f>F48+F47+F46+F45+F44+F43+F41+F39+F37+F35+F32+F30+F28+F26+F22+F16</f>
        <v>9845.7921806723007</v>
      </c>
      <c r="G49" s="39" t="s">
        <v>24</v>
      </c>
      <c r="H49" s="39" t="s">
        <v>24</v>
      </c>
      <c r="I49" s="77">
        <f>I48+I47+I46+I45+I44+I43+I41+I39+I37+I35+I32+I30+I28+I26+I22+I16</f>
        <v>1166491.0592499999</v>
      </c>
      <c r="J49" s="42"/>
      <c r="K49" s="43"/>
      <c r="L49" s="43"/>
      <c r="M49" s="44"/>
      <c r="N49" s="44"/>
      <c r="O49" s="44"/>
      <c r="P49" s="44"/>
      <c r="Q49" s="45"/>
    </row>
    <row r="50" ht="14.25">
      <c r="A50" s="35" t="s">
        <v>25</v>
      </c>
      <c r="B50" s="36"/>
      <c r="C50" s="36"/>
      <c r="D50" s="36"/>
      <c r="E50" s="37"/>
      <c r="F50" s="46"/>
      <c r="G50" s="46"/>
      <c r="H50" s="46"/>
      <c r="I50" s="77"/>
      <c r="J50" s="42"/>
      <c r="K50" s="43"/>
      <c r="L50" s="43"/>
      <c r="M50" s="44"/>
      <c r="N50" s="44"/>
      <c r="O50" s="44"/>
      <c r="P50" s="44"/>
      <c r="Q50" s="3"/>
    </row>
    <row r="51" ht="14.25">
      <c r="A51" s="35" t="s">
        <v>26</v>
      </c>
      <c r="B51" s="36"/>
      <c r="C51" s="36"/>
      <c r="D51" s="36"/>
      <c r="E51" s="37"/>
      <c r="F51" s="76">
        <f>F43+F44+F45+F46</f>
        <v>3337.1709326113692</v>
      </c>
      <c r="G51" s="46" t="s">
        <v>24</v>
      </c>
      <c r="H51" s="46" t="s">
        <v>24</v>
      </c>
      <c r="I51" s="77">
        <f>I43+I44+I45+I46</f>
        <v>385122.20650999999</v>
      </c>
      <c r="J51" s="42"/>
      <c r="K51" s="43"/>
      <c r="L51" s="43"/>
      <c r="M51" s="44"/>
      <c r="N51" s="44"/>
      <c r="O51" s="44"/>
      <c r="P51" s="44"/>
      <c r="Q51" s="3"/>
    </row>
    <row r="52" ht="14.25">
      <c r="A52" s="35" t="s">
        <v>27</v>
      </c>
      <c r="B52" s="36"/>
      <c r="C52" s="36"/>
      <c r="D52" s="36"/>
      <c r="E52" s="37"/>
      <c r="F52" s="76">
        <f>F48+F47</f>
        <v>597.63458228030913</v>
      </c>
      <c r="G52" s="46" t="s">
        <v>24</v>
      </c>
      <c r="H52" s="46" t="s">
        <v>24</v>
      </c>
      <c r="I52" s="77">
        <f>I48+I47</f>
        <v>92901.3992</v>
      </c>
      <c r="J52" s="42"/>
      <c r="K52" s="43"/>
      <c r="L52" s="43"/>
      <c r="M52" s="44"/>
      <c r="N52" s="44"/>
      <c r="O52" s="44"/>
      <c r="P52" s="44"/>
      <c r="Q52" s="3"/>
    </row>
    <row r="53" ht="28.5">
      <c r="A53" s="35" t="s">
        <v>28</v>
      </c>
      <c r="B53" s="36"/>
      <c r="C53" s="36"/>
      <c r="D53" s="36"/>
      <c r="E53" s="37"/>
      <c r="F53" s="76">
        <f>F49-F51-F52</f>
        <v>5910.9866657806233</v>
      </c>
      <c r="G53" s="46" t="s">
        <v>24</v>
      </c>
      <c r="H53" s="46" t="s">
        <v>24</v>
      </c>
      <c r="I53" s="77">
        <f>I49-I51-I52</f>
        <v>688467.45354000002</v>
      </c>
      <c r="J53" s="42"/>
      <c r="K53" s="43"/>
      <c r="L53" s="43"/>
      <c r="M53" s="44"/>
      <c r="N53" s="44"/>
      <c r="O53" s="44"/>
      <c r="P53" s="44"/>
      <c r="Q53" s="3"/>
    </row>
    <row r="54" ht="14.25">
      <c r="A54" s="3"/>
      <c r="B54" s="3"/>
      <c r="C54" s="3"/>
      <c r="D54" s="3"/>
      <c r="E54" s="3"/>
      <c r="F54" s="3"/>
      <c r="G54" s="3"/>
      <c r="H54" s="3"/>
      <c r="I54" s="3"/>
      <c r="J54" s="3"/>
      <c r="K54" s="3"/>
      <c r="L54" s="3"/>
      <c r="M54" s="3"/>
      <c r="N54" s="3"/>
      <c r="O54" s="3"/>
      <c r="P54" s="3"/>
      <c r="Q54" s="3"/>
    </row>
    <row r="55" ht="91.5" customHeight="1">
      <c r="A55" s="49" t="s">
        <v>40</v>
      </c>
      <c r="B55" s="49"/>
      <c r="C55" s="49"/>
      <c r="D55" s="49"/>
      <c r="E55" s="49"/>
      <c r="F55" s="49"/>
      <c r="G55" s="49"/>
      <c r="H55" s="49"/>
      <c r="I55" s="49"/>
      <c r="J55" s="3"/>
      <c r="K55" s="3"/>
      <c r="L55" s="3"/>
      <c r="M55" s="3"/>
      <c r="N55" s="3"/>
      <c r="O55" s="3"/>
      <c r="P55" s="3"/>
      <c r="Q55" s="3"/>
    </row>
    <row r="56" ht="14.25">
      <c r="A56" s="3"/>
      <c r="B56" s="3"/>
      <c r="C56" s="3"/>
      <c r="D56" s="3"/>
      <c r="E56" s="3"/>
      <c r="F56" s="3"/>
      <c r="G56" s="3"/>
      <c r="H56" s="3"/>
      <c r="I56" s="3"/>
      <c r="J56" s="3"/>
      <c r="K56" s="3"/>
      <c r="L56" s="3"/>
      <c r="M56" s="3"/>
      <c r="N56" s="3"/>
      <c r="O56" s="3"/>
      <c r="P56" s="3"/>
      <c r="Q56" s="3"/>
    </row>
    <row r="57" ht="61.5" hidden="1" customHeight="1">
      <c r="A57" s="78" t="s">
        <v>30</v>
      </c>
      <c r="B57" s="78"/>
      <c r="C57" s="78"/>
      <c r="D57" s="78"/>
      <c r="E57" s="78"/>
      <c r="F57" s="78"/>
      <c r="G57" s="79"/>
      <c r="H57" s="79"/>
      <c r="I57" s="4" t="s">
        <v>31</v>
      </c>
      <c r="J57" s="80"/>
      <c r="K57" s="80"/>
      <c r="L57" s="80"/>
      <c r="M57" s="80"/>
      <c r="N57" s="80"/>
      <c r="O57" s="80"/>
      <c r="P57" s="80"/>
      <c r="Q57" s="80"/>
    </row>
    <row r="58" ht="36.75" customHeight="1">
      <c r="A58" s="50" t="s">
        <v>30</v>
      </c>
      <c r="B58" s="50"/>
      <c r="C58" s="50"/>
      <c r="D58" s="50"/>
      <c r="E58" s="50"/>
      <c r="F58" s="50"/>
      <c r="G58" s="51"/>
      <c r="H58" s="51"/>
      <c r="I58" s="54" t="s">
        <v>31</v>
      </c>
      <c r="J58" s="3"/>
      <c r="K58" s="3"/>
      <c r="L58" s="3"/>
      <c r="M58" s="3"/>
      <c r="N58" s="3"/>
      <c r="O58" s="3"/>
      <c r="P58" s="3"/>
      <c r="Q58" s="3"/>
    </row>
    <row r="59" ht="14.25">
      <c r="A59" s="3"/>
      <c r="B59" s="3"/>
      <c r="C59" s="3"/>
      <c r="D59" s="3"/>
      <c r="E59" s="3"/>
      <c r="F59" s="3"/>
      <c r="G59" s="3"/>
      <c r="H59" s="3"/>
      <c r="I59" s="3"/>
      <c r="J59" s="3"/>
      <c r="K59" s="3"/>
      <c r="L59" s="3"/>
      <c r="M59" s="3"/>
      <c r="N59" s="3"/>
      <c r="O59" s="3"/>
      <c r="P59" s="3"/>
      <c r="Q59" s="3"/>
    </row>
    <row r="60" ht="14.25">
      <c r="A60" s="3"/>
      <c r="B60" s="3"/>
      <c r="C60" s="3"/>
      <c r="D60" s="3"/>
      <c r="E60" s="3"/>
      <c r="F60" s="3"/>
      <c r="G60" s="3"/>
      <c r="H60" s="3"/>
      <c r="I60" s="3"/>
      <c r="J60" s="3"/>
      <c r="K60" s="3"/>
      <c r="L60" s="3"/>
      <c r="M60" s="3"/>
      <c r="N60" s="3"/>
      <c r="O60" s="3"/>
      <c r="P60" s="3"/>
      <c r="Q60" s="3"/>
    </row>
    <row r="61" ht="14.25">
      <c r="A61" s="3"/>
      <c r="B61" s="3"/>
      <c r="C61" s="3"/>
      <c r="D61" s="3"/>
      <c r="E61" s="3"/>
      <c r="F61" s="3"/>
      <c r="G61" s="3"/>
      <c r="H61" s="3"/>
      <c r="I61" s="3"/>
      <c r="J61" s="3"/>
      <c r="K61" s="3"/>
      <c r="L61" s="3"/>
      <c r="M61" s="3"/>
      <c r="N61" s="3"/>
      <c r="O61" s="3"/>
      <c r="P61" s="3"/>
      <c r="Q61" s="3"/>
    </row>
    <row r="62" ht="14.25">
      <c r="A62" s="3"/>
      <c r="B62" s="3"/>
      <c r="C62" s="3"/>
      <c r="D62" s="3"/>
      <c r="E62" s="3"/>
      <c r="F62" s="3"/>
      <c r="G62" s="3"/>
      <c r="H62" s="3"/>
      <c r="I62" s="3"/>
      <c r="J62" s="3"/>
      <c r="K62" s="3"/>
      <c r="L62" s="3"/>
      <c r="M62" s="3"/>
      <c r="N62" s="3"/>
      <c r="O62" s="3"/>
      <c r="P62" s="3"/>
      <c r="Q62" s="3"/>
    </row>
    <row r="63" ht="14.25">
      <c r="A63" s="3"/>
      <c r="B63" s="3"/>
      <c r="C63" s="3"/>
      <c r="D63" s="3"/>
      <c r="E63" s="3"/>
      <c r="F63" s="3"/>
      <c r="G63" s="3"/>
      <c r="H63" s="3"/>
      <c r="I63" s="3"/>
      <c r="J63" s="3"/>
      <c r="K63" s="3"/>
      <c r="L63" s="3"/>
      <c r="M63" s="3"/>
      <c r="N63" s="3"/>
      <c r="O63" s="3"/>
      <c r="P63" s="3"/>
      <c r="Q63" s="3"/>
    </row>
    <row r="64" ht="14.25">
      <c r="A64" s="3"/>
      <c r="B64" s="3"/>
      <c r="C64" s="3"/>
      <c r="D64" s="3"/>
      <c r="E64" s="3"/>
      <c r="F64" s="3"/>
      <c r="G64" s="3"/>
      <c r="H64" s="3"/>
      <c r="I64" s="3"/>
      <c r="J64" s="3"/>
      <c r="K64" s="3"/>
      <c r="L64" s="3"/>
      <c r="M64" s="3"/>
      <c r="N64" s="3"/>
      <c r="O64" s="3"/>
      <c r="P64" s="3"/>
      <c r="Q64" s="3"/>
    </row>
    <row r="65" ht="14.25">
      <c r="A65" s="3"/>
      <c r="B65" s="3"/>
      <c r="C65" s="3"/>
      <c r="D65" s="3"/>
      <c r="E65" s="3"/>
      <c r="F65" s="3"/>
      <c r="G65" s="3"/>
      <c r="H65" s="3"/>
      <c r="I65" s="3"/>
      <c r="J65" s="3"/>
      <c r="K65" s="3"/>
      <c r="L65" s="3"/>
      <c r="M65" s="3"/>
      <c r="N65" s="3"/>
      <c r="O65" s="3"/>
      <c r="P65" s="3"/>
      <c r="Q65" s="3"/>
    </row>
    <row r="66" ht="14.25">
      <c r="A66" s="3"/>
      <c r="B66" s="3"/>
      <c r="C66" s="3"/>
      <c r="D66" s="3"/>
      <c r="E66" s="3"/>
      <c r="F66" s="3"/>
      <c r="G66" s="3"/>
      <c r="H66" s="3"/>
      <c r="I66" s="3"/>
      <c r="J66" s="3"/>
      <c r="K66" s="3"/>
      <c r="L66" s="3"/>
      <c r="M66" s="3"/>
      <c r="N66" s="3"/>
      <c r="O66" s="3"/>
      <c r="P66" s="3"/>
      <c r="Q66" s="3"/>
    </row>
    <row r="67" ht="14.25">
      <c r="A67" s="3"/>
      <c r="B67" s="3"/>
      <c r="C67" s="3"/>
      <c r="D67" s="3"/>
      <c r="E67" s="3"/>
      <c r="F67" s="3"/>
      <c r="G67" s="3"/>
      <c r="H67" s="3"/>
      <c r="I67" s="3"/>
      <c r="J67" s="3"/>
      <c r="K67" s="3"/>
      <c r="L67" s="3"/>
      <c r="M67" s="3"/>
      <c r="N67" s="3"/>
      <c r="O67" s="3"/>
      <c r="P67" s="3"/>
      <c r="Q67" s="3"/>
    </row>
    <row r="68" ht="14.25">
      <c r="A68" s="3"/>
      <c r="B68" s="3"/>
      <c r="C68" s="3"/>
      <c r="D68" s="3"/>
      <c r="E68" s="3"/>
      <c r="F68" s="3"/>
      <c r="G68" s="3"/>
      <c r="H68" s="3"/>
      <c r="I68" s="3"/>
      <c r="J68" s="3"/>
      <c r="K68" s="3"/>
      <c r="L68" s="3"/>
      <c r="M68" s="3"/>
      <c r="N68" s="3"/>
      <c r="O68" s="3"/>
      <c r="P68" s="3"/>
      <c r="Q68" s="3"/>
    </row>
    <row r="69" ht="14.25">
      <c r="A69" s="3"/>
      <c r="B69" s="3"/>
      <c r="C69" s="3"/>
      <c r="D69" s="3"/>
      <c r="E69" s="3"/>
      <c r="F69" s="3"/>
      <c r="G69" s="3"/>
      <c r="H69" s="3"/>
      <c r="I69" s="3"/>
      <c r="J69" s="3"/>
      <c r="K69" s="3"/>
      <c r="L69" s="3"/>
      <c r="M69" s="3"/>
      <c r="N69" s="3"/>
      <c r="O69" s="3"/>
      <c r="P69" s="3"/>
      <c r="Q69" s="3"/>
    </row>
    <row r="70" ht="14.25">
      <c r="A70" s="3"/>
      <c r="B70" s="3"/>
      <c r="C70" s="3"/>
      <c r="D70" s="3"/>
      <c r="E70" s="3"/>
      <c r="F70" s="3"/>
      <c r="G70" s="3"/>
      <c r="H70" s="3"/>
      <c r="I70" s="3"/>
      <c r="J70" s="3"/>
      <c r="K70" s="3"/>
      <c r="L70" s="3"/>
      <c r="M70" s="3"/>
      <c r="N70" s="3"/>
      <c r="O70" s="3"/>
      <c r="P70" s="3"/>
      <c r="Q70" s="3"/>
    </row>
  </sheetData>
  <mergeCells count="57">
    <mergeCell ref="A2:I2"/>
    <mergeCell ref="A6:I6"/>
    <mergeCell ref="A7:I7"/>
    <mergeCell ref="A8:I8"/>
    <mergeCell ref="A9:I9"/>
    <mergeCell ref="A10:I10"/>
    <mergeCell ref="A11:I11"/>
    <mergeCell ref="A12:I12"/>
    <mergeCell ref="A13:I13"/>
    <mergeCell ref="A14:E14"/>
    <mergeCell ref="A15:E15"/>
    <mergeCell ref="A16:E16"/>
    <mergeCell ref="A17:E17"/>
    <mergeCell ref="A18:E18"/>
    <mergeCell ref="A19:E19"/>
    <mergeCell ref="A20:E20"/>
    <mergeCell ref="A21:E21"/>
    <mergeCell ref="A22:E22"/>
    <mergeCell ref="A23:E23"/>
    <mergeCell ref="A24:E24"/>
    <mergeCell ref="A25:E25"/>
    <mergeCell ref="A26:E26"/>
    <mergeCell ref="A27:E27"/>
    <mergeCell ref="A28:E28"/>
    <mergeCell ref="A29:E29"/>
    <mergeCell ref="A30:E30"/>
    <mergeCell ref="A31:E31"/>
    <mergeCell ref="A32:E32"/>
    <mergeCell ref="A33:E33"/>
    <mergeCell ref="A34:E34"/>
    <mergeCell ref="A35:E35"/>
    <mergeCell ref="A36:E36"/>
    <mergeCell ref="A37:E37"/>
    <mergeCell ref="A38:E38"/>
    <mergeCell ref="A39:E39"/>
    <mergeCell ref="A40:E40"/>
    <mergeCell ref="A41:E41"/>
    <mergeCell ref="A42:E42"/>
    <mergeCell ref="A43:E43"/>
    <mergeCell ref="A44:E44"/>
    <mergeCell ref="A45:E45"/>
    <mergeCell ref="A46:E46"/>
    <mergeCell ref="A47:E47"/>
    <mergeCell ref="A48:E48"/>
    <mergeCell ref="A49:E49"/>
    <mergeCell ref="K49:L49"/>
    <mergeCell ref="A50:E50"/>
    <mergeCell ref="K50:L50"/>
    <mergeCell ref="A51:E51"/>
    <mergeCell ref="K51:L51"/>
    <mergeCell ref="A52:E52"/>
    <mergeCell ref="K52:L52"/>
    <mergeCell ref="A53:E53"/>
    <mergeCell ref="K53:L53"/>
    <mergeCell ref="A55:I55"/>
    <mergeCell ref="A57:F57"/>
    <mergeCell ref="A58:F58"/>
  </mergeCells>
  <printOptions headings="0" gridLines="0"/>
  <pageMargins left="0.70078740157480324" right="0.70078740157480324" top="0.75196850393700776" bottom="0.75196850393700776" header="0.29999999999999999" footer="0.29999999999999999"/>
  <pageSetup paperSize="9" scale="66" firstPageNumber="1" fitToWidth="0" fitToHeight="1" pageOrder="downThenOver" orientation="portrait" usePrinterDefaults="1" blackAndWhite="0" draft="0" cellComments="none" useFirstPageNumber="1"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Р7-Офис/2024.3.1.523</Application>
  <Company>MFNSO</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Дектярёв Олег Валерьевич</dc:creator>
  <cp:revision>26</cp:revision>
  <dcterms:created xsi:type="dcterms:W3CDTF">2012-06-08T04:38:17Z</dcterms:created>
  <dcterms:modified xsi:type="dcterms:W3CDTF">2025-10-20T07:25:44Z</dcterms:modified>
</cp:coreProperties>
</file>